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HP\Documents\EHCVM-2017\Documents techniques\Unités Non Standard\UNS DIANE\"/>
    </mc:Choice>
  </mc:AlternateContent>
  <bookViews>
    <workbookView xWindow="0" yWindow="0" windowWidth="10575" windowHeight="3180" tabRatio="321" activeTab="3"/>
  </bookViews>
  <sheets>
    <sheet name="couvert" sheetId="15" r:id="rId1"/>
    <sheet name="S0_Cont" sheetId="16" r:id="rId2"/>
    <sheet name="S1_Relevés" sheetId="21" r:id="rId3"/>
    <sheet name="Unités" sheetId="19" r:id="rId4"/>
  </sheets>
  <externalReferences>
    <externalReference r:id="rId5"/>
    <externalReference r:id="rId6"/>
    <externalReference r:id="rId7"/>
    <externalReference r:id="rId8"/>
  </externalReferences>
  <definedNames>
    <definedName name="_xlnm._FilterDatabase" localSheetId="2" hidden="1">S1_Relevés!$A$5:$U$824</definedName>
    <definedName name="another">#REF!</definedName>
    <definedName name="blah">#REF!</definedName>
    <definedName name="Blahh">'[1](1) HOUSEHOLD ROSTER'!$B$1</definedName>
    <definedName name="cc">#REF!</definedName>
    <definedName name="ex">#REF!</definedName>
    <definedName name="food">#REF!</definedName>
    <definedName name="help">#REF!</definedName>
    <definedName name="_xlnm.Print_Titles" localSheetId="2">S1_Relevés!$A:$B,S1_Relevés!$1:$5</definedName>
    <definedName name="malawi">#REF!</definedName>
    <definedName name="new">#REF!</definedName>
    <definedName name="Perberja_Familjare">#REF!</definedName>
    <definedName name="q">#REF!</definedName>
    <definedName name="SECTION_1">#REF!</definedName>
    <definedName name="SECTION_1__HOUSEHOLD_INFORMATION">#REF!</definedName>
    <definedName name="shc">'[2](1) HOUSEHOLD ROSTER'!$B$1</definedName>
    <definedName name="TEST">'[2](1) HOUSEHOLD ROSTER'!$B$1</definedName>
    <definedName name="test22">#REF!</definedName>
    <definedName name="tillf">#REF!</definedName>
    <definedName name="tillf2">'[3](1) HOUSEHOLD ROSTER'!$B$1</definedName>
    <definedName name="VAL">'[4](1) HOUSEHOLD ROSTER'!$B$1</definedName>
    <definedName name="WHATTHAT">#REF!</definedName>
    <definedName name="xx">'[2](1) HOUSEHOLD ROSTER'!$B$1</definedName>
    <definedName name="xxx">#REF!</definedName>
    <definedName name="Z_62F9A1C0_96E2_11D5_9CF8_9F2DE9CFA54B_.wvu.Cols" localSheetId="0" hidden="1">couvert!#REF!</definedName>
    <definedName name="Z_62F9A1C0_96E2_11D5_9CF8_9F2DE9CFA54B_.wvu.PrintArea" localSheetId="0" hidden="1">couvert!#REF!</definedName>
    <definedName name="_xlnm.Print_Area" localSheetId="3">Unités!$A$1:$D$29</definedName>
    <definedName name="zz">#REF!</definedName>
  </definedNames>
  <calcPr calcId="152511"/>
</workbook>
</file>

<file path=xl/calcChain.xml><?xml version="1.0" encoding="utf-8"?>
<calcChain xmlns="http://schemas.openxmlformats.org/spreadsheetml/2006/main">
  <c r="D175" i="21" l="1"/>
  <c r="D176" i="21"/>
  <c r="D177" i="21"/>
  <c r="D808" i="21" l="1"/>
  <c r="I808" i="21" s="1"/>
  <c r="H808" i="21"/>
  <c r="D809" i="21"/>
  <c r="I809" i="21" s="1"/>
  <c r="H809" i="21"/>
  <c r="D810" i="21"/>
  <c r="I810" i="21" s="1"/>
  <c r="H810" i="21"/>
  <c r="D811" i="21"/>
  <c r="I811" i="21" s="1"/>
  <c r="H811" i="21"/>
  <c r="D812" i="21"/>
  <c r="I812" i="21" s="1"/>
  <c r="H812" i="21"/>
  <c r="D813" i="21"/>
  <c r="I813" i="21" s="1"/>
  <c r="H813" i="21"/>
  <c r="H786" i="21"/>
  <c r="D786" i="21"/>
  <c r="H730" i="21"/>
  <c r="D730" i="21"/>
  <c r="D713" i="21"/>
  <c r="D712" i="21"/>
  <c r="D711" i="21"/>
  <c r="D683" i="21"/>
  <c r="D682" i="21"/>
  <c r="D681" i="21"/>
  <c r="D656" i="21"/>
  <c r="D644" i="21"/>
  <c r="D632" i="21"/>
  <c r="D620" i="21"/>
  <c r="D547" i="21"/>
  <c r="D546" i="21"/>
  <c r="D545" i="21"/>
  <c r="D538" i="21"/>
  <c r="D537" i="21"/>
  <c r="D536" i="21"/>
  <c r="D513" i="21"/>
  <c r="D512" i="21"/>
  <c r="D511" i="21"/>
  <c r="D510" i="21"/>
  <c r="D509" i="21"/>
  <c r="D508" i="21"/>
  <c r="H511" i="21"/>
  <c r="H508" i="21"/>
  <c r="D472" i="21"/>
  <c r="D471" i="21"/>
  <c r="D470" i="21"/>
  <c r="D466" i="21"/>
  <c r="D465" i="21"/>
  <c r="D464" i="21"/>
  <c r="D463" i="21"/>
  <c r="D462" i="21"/>
  <c r="D461" i="21"/>
  <c r="D426" i="21"/>
  <c r="D425" i="21"/>
  <c r="D424" i="21"/>
  <c r="D299" i="21"/>
  <c r="D301" i="21"/>
  <c r="D300" i="21"/>
  <c r="D298" i="21"/>
  <c r="D295" i="21"/>
  <c r="D296" i="21"/>
  <c r="D294" i="21"/>
  <c r="D265" i="21"/>
  <c r="D264" i="21"/>
  <c r="D263" i="21"/>
  <c r="B219" i="21"/>
  <c r="B220" i="21" s="1"/>
  <c r="B221" i="21" s="1"/>
  <c r="B222" i="21" s="1"/>
  <c r="B223" i="21" s="1"/>
  <c r="B224" i="21" s="1"/>
  <c r="B225" i="21" s="1"/>
  <c r="B226" i="21" s="1"/>
  <c r="B227" i="21" s="1"/>
  <c r="B228" i="21" s="1"/>
  <c r="D32" i="21"/>
  <c r="D31" i="21"/>
  <c r="H17" i="21"/>
  <c r="D18" i="21"/>
  <c r="D17" i="21"/>
  <c r="D210" i="21"/>
  <c r="D209" i="21"/>
  <c r="D208" i="21"/>
  <c r="D171" i="21"/>
  <c r="D180" i="21"/>
  <c r="D179" i="21"/>
  <c r="D178" i="21"/>
  <c r="H158" i="21"/>
  <c r="D157" i="21"/>
  <c r="I157" i="21" s="1"/>
  <c r="H157" i="21"/>
  <c r="D158" i="21"/>
  <c r="I158" i="21" s="1"/>
  <c r="D159" i="21"/>
  <c r="D156" i="21"/>
  <c r="B153" i="21"/>
  <c r="B117" i="21"/>
  <c r="D75" i="21"/>
  <c r="D42" i="21"/>
  <c r="D38" i="21"/>
  <c r="D8" i="21" l="1"/>
  <c r="D9" i="21"/>
  <c r="D10" i="21"/>
  <c r="D11" i="21"/>
  <c r="D12" i="21"/>
  <c r="D13" i="21"/>
  <c r="D14" i="21"/>
  <c r="D15" i="21"/>
  <c r="D16" i="21"/>
  <c r="D19" i="21"/>
  <c r="D20" i="21"/>
  <c r="D21" i="21"/>
  <c r="D22" i="21"/>
  <c r="D23" i="21"/>
  <c r="D24" i="21"/>
  <c r="D25" i="21"/>
  <c r="D26" i="21"/>
  <c r="D27" i="21"/>
  <c r="D28" i="21"/>
  <c r="D29" i="21"/>
  <c r="D30" i="21"/>
  <c r="D33" i="21"/>
  <c r="D34" i="21"/>
  <c r="D35" i="21"/>
  <c r="D36" i="21"/>
  <c r="D37" i="21"/>
  <c r="D39" i="21"/>
  <c r="D40" i="21"/>
  <c r="D41" i="21"/>
  <c r="D43" i="21"/>
  <c r="D44" i="21"/>
  <c r="D45" i="21"/>
  <c r="D46" i="21"/>
  <c r="D47" i="21"/>
  <c r="D48" i="21"/>
  <c r="D49" i="21"/>
  <c r="D50" i="21"/>
  <c r="D51" i="21"/>
  <c r="D52" i="21"/>
  <c r="D53" i="21"/>
  <c r="D54" i="21"/>
  <c r="D55" i="21"/>
  <c r="D56" i="21"/>
  <c r="D57" i="21"/>
  <c r="D58" i="21"/>
  <c r="D59" i="21"/>
  <c r="D60" i="21"/>
  <c r="D61" i="21"/>
  <c r="D62" i="21"/>
  <c r="D63" i="21"/>
  <c r="D64" i="21"/>
  <c r="D65" i="21"/>
  <c r="D66" i="21"/>
  <c r="D67" i="21"/>
  <c r="D68" i="21"/>
  <c r="D69" i="21"/>
  <c r="D70" i="21"/>
  <c r="D71" i="21"/>
  <c r="D72" i="21"/>
  <c r="D73" i="21"/>
  <c r="D74" i="21"/>
  <c r="D76" i="21"/>
  <c r="D77" i="21"/>
  <c r="D78" i="21"/>
  <c r="D79" i="21"/>
  <c r="D80" i="21"/>
  <c r="D81" i="21"/>
  <c r="D82" i="21"/>
  <c r="D83" i="21"/>
  <c r="D84" i="21"/>
  <c r="D85" i="21"/>
  <c r="D86" i="21"/>
  <c r="D87" i="21"/>
  <c r="D88" i="21"/>
  <c r="D89" i="21"/>
  <c r="D90" i="21"/>
  <c r="D91" i="21"/>
  <c r="D92" i="21"/>
  <c r="D93" i="21"/>
  <c r="D94" i="21"/>
  <c r="D95" i="21"/>
  <c r="D96" i="21"/>
  <c r="D97" i="21"/>
  <c r="D98" i="21"/>
  <c r="D99" i="21"/>
  <c r="D100" i="21"/>
  <c r="D101" i="21"/>
  <c r="D102" i="21"/>
  <c r="D103" i="21"/>
  <c r="D104" i="21"/>
  <c r="D105" i="21"/>
  <c r="D106" i="21"/>
  <c r="D107" i="21"/>
  <c r="D108" i="21"/>
  <c r="D109" i="21"/>
  <c r="D110" i="21"/>
  <c r="D111" i="21"/>
  <c r="D112" i="21"/>
  <c r="D113" i="21"/>
  <c r="D114" i="21"/>
  <c r="D115" i="21"/>
  <c r="D116" i="21"/>
  <c r="D117" i="21"/>
  <c r="D118" i="21"/>
  <c r="D119" i="21"/>
  <c r="D120" i="21"/>
  <c r="D121" i="21"/>
  <c r="D122" i="21"/>
  <c r="D123" i="21"/>
  <c r="D124" i="21"/>
  <c r="D125" i="21"/>
  <c r="D126" i="21"/>
  <c r="D127" i="21"/>
  <c r="D128" i="21"/>
  <c r="D129" i="21"/>
  <c r="D130" i="21"/>
  <c r="D131" i="21"/>
  <c r="D132" i="21"/>
  <c r="D133" i="21"/>
  <c r="D134" i="21"/>
  <c r="D135" i="21"/>
  <c r="D136" i="21"/>
  <c r="D137" i="21"/>
  <c r="D138" i="21"/>
  <c r="D139" i="21"/>
  <c r="D140" i="21"/>
  <c r="D141" i="21"/>
  <c r="D142" i="21"/>
  <c r="D143" i="21"/>
  <c r="D144" i="21"/>
  <c r="D145" i="21"/>
  <c r="D146" i="21"/>
  <c r="D147" i="21"/>
  <c r="D148" i="21"/>
  <c r="D149" i="21"/>
  <c r="D150" i="21"/>
  <c r="D151" i="21"/>
  <c r="D152" i="21"/>
  <c r="D153" i="21"/>
  <c r="D154" i="21"/>
  <c r="D155" i="21"/>
  <c r="D160" i="21"/>
  <c r="D161" i="21"/>
  <c r="D162" i="21"/>
  <c r="D163" i="21"/>
  <c r="D164" i="21"/>
  <c r="D165" i="21"/>
  <c r="D166" i="21"/>
  <c r="D167" i="21"/>
  <c r="D168" i="21"/>
  <c r="D169" i="21"/>
  <c r="D170" i="21"/>
  <c r="D172" i="21"/>
  <c r="D173" i="21"/>
  <c r="D174" i="21"/>
  <c r="D181" i="21"/>
  <c r="D182" i="21"/>
  <c r="D183" i="21"/>
  <c r="D184" i="21"/>
  <c r="D185" i="21"/>
  <c r="D186" i="21"/>
  <c r="D187" i="21"/>
  <c r="D188" i="21"/>
  <c r="D189" i="21"/>
  <c r="D190" i="21"/>
  <c r="D191" i="21"/>
  <c r="D192" i="21"/>
  <c r="D193" i="21"/>
  <c r="D194" i="21"/>
  <c r="D195" i="21"/>
  <c r="D196" i="21"/>
  <c r="D197" i="21"/>
  <c r="D198" i="21"/>
  <c r="D199" i="21"/>
  <c r="D200" i="21"/>
  <c r="D201" i="21"/>
  <c r="D202" i="21"/>
  <c r="D203" i="21"/>
  <c r="D204" i="21"/>
  <c r="D205" i="21"/>
  <c r="D206" i="21"/>
  <c r="D207" i="21"/>
  <c r="D211" i="21"/>
  <c r="D212" i="21"/>
  <c r="D213" i="21"/>
  <c r="D214" i="21"/>
  <c r="D215" i="21"/>
  <c r="D216" i="21"/>
  <c r="D217" i="21"/>
  <c r="D218" i="21"/>
  <c r="D219" i="21"/>
  <c r="D220" i="21"/>
  <c r="D221" i="21"/>
  <c r="D222" i="21"/>
  <c r="D223" i="21"/>
  <c r="D224" i="21"/>
  <c r="D225" i="21"/>
  <c r="D226" i="21"/>
  <c r="D227" i="21"/>
  <c r="D228" i="21"/>
  <c r="D229" i="21"/>
  <c r="D230" i="21"/>
  <c r="D231" i="21"/>
  <c r="D232" i="21"/>
  <c r="D233" i="21"/>
  <c r="D234" i="21"/>
  <c r="D235" i="21"/>
  <c r="D236" i="21"/>
  <c r="D237" i="21"/>
  <c r="D238" i="21"/>
  <c r="D239" i="21"/>
  <c r="D240" i="21"/>
  <c r="D241" i="21"/>
  <c r="D242" i="21"/>
  <c r="D243" i="21"/>
  <c r="D244" i="21"/>
  <c r="D245" i="21"/>
  <c r="D246" i="21"/>
  <c r="D247" i="21"/>
  <c r="D248" i="21"/>
  <c r="D249" i="21"/>
  <c r="D250" i="21"/>
  <c r="D251" i="21"/>
  <c r="D252" i="21"/>
  <c r="D253" i="21"/>
  <c r="D254" i="21"/>
  <c r="D255" i="21"/>
  <c r="D256" i="21"/>
  <c r="D257" i="21"/>
  <c r="D258" i="21"/>
  <c r="D259" i="21"/>
  <c r="D260" i="21"/>
  <c r="D261" i="21"/>
  <c r="D262" i="21"/>
  <c r="D266" i="21"/>
  <c r="D267" i="21"/>
  <c r="D268" i="21"/>
  <c r="D269" i="21"/>
  <c r="D270" i="21"/>
  <c r="D271" i="21"/>
  <c r="D272" i="21"/>
  <c r="D273" i="21"/>
  <c r="D274" i="21"/>
  <c r="D275" i="21"/>
  <c r="D276" i="21"/>
  <c r="D277" i="21"/>
  <c r="D278" i="21"/>
  <c r="D279" i="21"/>
  <c r="D280" i="21"/>
  <c r="D281" i="21"/>
  <c r="D282" i="21"/>
  <c r="D283" i="21"/>
  <c r="D284" i="21"/>
  <c r="D285" i="21"/>
  <c r="D286" i="21"/>
  <c r="D287" i="21"/>
  <c r="D288" i="21"/>
  <c r="D289" i="21"/>
  <c r="D290" i="21"/>
  <c r="D291" i="21"/>
  <c r="D292" i="21"/>
  <c r="D293" i="21"/>
  <c r="D297" i="21"/>
  <c r="D302" i="21"/>
  <c r="D303" i="21"/>
  <c r="D304" i="21"/>
  <c r="D305" i="21"/>
  <c r="D306" i="21"/>
  <c r="D307" i="21"/>
  <c r="D308" i="21"/>
  <c r="D309" i="21"/>
  <c r="D310" i="21"/>
  <c r="D311" i="21"/>
  <c r="D312" i="21"/>
  <c r="D313" i="21"/>
  <c r="D314" i="21"/>
  <c r="D315" i="21"/>
  <c r="D316" i="21"/>
  <c r="D317" i="21"/>
  <c r="D318" i="21"/>
  <c r="D319" i="21"/>
  <c r="D320" i="21"/>
  <c r="D321" i="21"/>
  <c r="D322" i="21"/>
  <c r="D323" i="21"/>
  <c r="D324" i="21"/>
  <c r="D325" i="21"/>
  <c r="D326" i="21"/>
  <c r="D327" i="21"/>
  <c r="D328" i="21"/>
  <c r="D329" i="21"/>
  <c r="D330" i="21"/>
  <c r="D331" i="21"/>
  <c r="D332" i="21"/>
  <c r="D333" i="21"/>
  <c r="D334" i="21"/>
  <c r="D335" i="21"/>
  <c r="D336" i="21"/>
  <c r="D337" i="21"/>
  <c r="D338" i="21"/>
  <c r="D339" i="21"/>
  <c r="D340" i="21"/>
  <c r="D341" i="21"/>
  <c r="D342" i="21"/>
  <c r="D343" i="21"/>
  <c r="D344" i="21"/>
  <c r="D345" i="21"/>
  <c r="D346" i="21"/>
  <c r="D347" i="21"/>
  <c r="D348" i="21"/>
  <c r="D349" i="21"/>
  <c r="D350" i="21"/>
  <c r="D351" i="21"/>
  <c r="D352" i="21"/>
  <c r="D353" i="21"/>
  <c r="D354" i="21"/>
  <c r="D355" i="21"/>
  <c r="D356" i="21"/>
  <c r="D357" i="21"/>
  <c r="D358" i="21"/>
  <c r="D359" i="21"/>
  <c r="D360" i="21"/>
  <c r="D361" i="21"/>
  <c r="D362" i="21"/>
  <c r="D363" i="21"/>
  <c r="D364" i="21"/>
  <c r="D365" i="21"/>
  <c r="D366" i="21"/>
  <c r="D367" i="21"/>
  <c r="D368" i="21"/>
  <c r="D369" i="21"/>
  <c r="D370" i="21"/>
  <c r="D371" i="21"/>
  <c r="D372" i="21"/>
  <c r="D373" i="21"/>
  <c r="D374" i="21"/>
  <c r="D375" i="21"/>
  <c r="D376" i="21"/>
  <c r="D377" i="21"/>
  <c r="D378" i="21"/>
  <c r="D379" i="21"/>
  <c r="D380" i="21"/>
  <c r="D381" i="21"/>
  <c r="D382" i="21"/>
  <c r="D383" i="21"/>
  <c r="D384" i="21"/>
  <c r="D385" i="21"/>
  <c r="D386" i="21"/>
  <c r="D387" i="21"/>
  <c r="D388" i="21"/>
  <c r="D389" i="21"/>
  <c r="D390" i="21"/>
  <c r="D391" i="21"/>
  <c r="D392" i="21"/>
  <c r="D393" i="21"/>
  <c r="D394" i="21"/>
  <c r="D395" i="21"/>
  <c r="D396" i="21"/>
  <c r="D397" i="21"/>
  <c r="D398" i="21"/>
  <c r="D399" i="21"/>
  <c r="D400" i="21"/>
  <c r="D401" i="21"/>
  <c r="D402" i="21"/>
  <c r="D403" i="21"/>
  <c r="D404" i="21"/>
  <c r="D405" i="21"/>
  <c r="D406" i="21"/>
  <c r="D407" i="21"/>
  <c r="D408" i="21"/>
  <c r="D409" i="21"/>
  <c r="D410" i="21"/>
  <c r="D411" i="21"/>
  <c r="D412" i="21"/>
  <c r="D413" i="21"/>
  <c r="D414" i="21"/>
  <c r="D415" i="21"/>
  <c r="D416" i="21"/>
  <c r="D417" i="21"/>
  <c r="D418" i="21"/>
  <c r="D419" i="21"/>
  <c r="D420" i="21"/>
  <c r="D421" i="21"/>
  <c r="D422" i="21"/>
  <c r="D423" i="21"/>
  <c r="D427" i="21"/>
  <c r="D428" i="21"/>
  <c r="D429" i="21"/>
  <c r="D430" i="21"/>
  <c r="D431" i="21"/>
  <c r="D432" i="21"/>
  <c r="D433" i="21"/>
  <c r="D434" i="21"/>
  <c r="D435" i="21"/>
  <c r="D436" i="21"/>
  <c r="D437" i="21"/>
  <c r="D438" i="21"/>
  <c r="D439" i="21"/>
  <c r="D440" i="21"/>
  <c r="D441" i="21"/>
  <c r="D442" i="21"/>
  <c r="D443" i="21"/>
  <c r="D444" i="21"/>
  <c r="D445" i="21"/>
  <c r="D446" i="21"/>
  <c r="D447" i="21"/>
  <c r="D448" i="21"/>
  <c r="D449" i="21"/>
  <c r="D450" i="21"/>
  <c r="D451" i="21"/>
  <c r="D452" i="21"/>
  <c r="D453" i="21"/>
  <c r="D454" i="21"/>
  <c r="D455" i="21"/>
  <c r="D456" i="21"/>
  <c r="D457" i="21"/>
  <c r="D458" i="21"/>
  <c r="D459" i="21"/>
  <c r="D460" i="21"/>
  <c r="D467" i="21"/>
  <c r="D468" i="21"/>
  <c r="D469" i="21"/>
  <c r="D473" i="21"/>
  <c r="D474" i="21"/>
  <c r="D475" i="21"/>
  <c r="D476" i="21"/>
  <c r="D477" i="21"/>
  <c r="D478" i="21"/>
  <c r="D479" i="21"/>
  <c r="D480" i="21"/>
  <c r="D481" i="21"/>
  <c r="D482" i="21"/>
  <c r="D483" i="21"/>
  <c r="D484" i="21"/>
  <c r="D485" i="21"/>
  <c r="D486" i="21"/>
  <c r="D487" i="21"/>
  <c r="D488" i="21"/>
  <c r="D489" i="21"/>
  <c r="D490" i="21"/>
  <c r="D491" i="21"/>
  <c r="D492" i="21"/>
  <c r="D493" i="21"/>
  <c r="D494" i="21"/>
  <c r="D495" i="21"/>
  <c r="D496" i="21"/>
  <c r="D497" i="21"/>
  <c r="D498" i="21"/>
  <c r="D499" i="21"/>
  <c r="D500" i="21"/>
  <c r="D501" i="21"/>
  <c r="D502" i="21"/>
  <c r="D503" i="21"/>
  <c r="D504" i="21"/>
  <c r="D505" i="21"/>
  <c r="D506" i="21"/>
  <c r="D507" i="21"/>
  <c r="D514" i="21"/>
  <c r="D515" i="21"/>
  <c r="D516" i="21"/>
  <c r="D517" i="21"/>
  <c r="D518" i="21"/>
  <c r="D519" i="21"/>
  <c r="D520" i="21"/>
  <c r="D521" i="21"/>
  <c r="D522" i="21"/>
  <c r="D523" i="21"/>
  <c r="D524" i="21"/>
  <c r="D525" i="21"/>
  <c r="D526" i="21"/>
  <c r="D527" i="21"/>
  <c r="D528" i="21"/>
  <c r="D529" i="21"/>
  <c r="D530" i="21"/>
  <c r="D531" i="21"/>
  <c r="D532" i="21"/>
  <c r="D533" i="21"/>
  <c r="D534" i="21"/>
  <c r="D535" i="21"/>
  <c r="D539" i="21"/>
  <c r="D540" i="21"/>
  <c r="D541" i="21"/>
  <c r="D542" i="21"/>
  <c r="D543" i="21"/>
  <c r="D544" i="21"/>
  <c r="D548" i="21"/>
  <c r="D549" i="21"/>
  <c r="D550" i="21"/>
  <c r="D551" i="21"/>
  <c r="D552" i="21"/>
  <c r="D553" i="21"/>
  <c r="D554" i="21"/>
  <c r="D555" i="21"/>
  <c r="D556" i="21"/>
  <c r="D557" i="21"/>
  <c r="D558" i="21"/>
  <c r="D559" i="21"/>
  <c r="D560" i="21"/>
  <c r="D561" i="21"/>
  <c r="D562" i="21"/>
  <c r="D563" i="21"/>
  <c r="D564" i="21"/>
  <c r="D565" i="21"/>
  <c r="D566" i="21"/>
  <c r="D567" i="21"/>
  <c r="D568" i="21"/>
  <c r="D569" i="21"/>
  <c r="D570" i="21"/>
  <c r="D571" i="21"/>
  <c r="D572" i="21"/>
  <c r="D573" i="21"/>
  <c r="D574" i="21"/>
  <c r="D575" i="21"/>
  <c r="D576" i="21"/>
  <c r="D577" i="21"/>
  <c r="D578" i="21"/>
  <c r="D579" i="21"/>
  <c r="D580" i="21"/>
  <c r="D581" i="21"/>
  <c r="D582" i="21"/>
  <c r="D583" i="21"/>
  <c r="D584" i="21"/>
  <c r="D585" i="21"/>
  <c r="D586" i="21"/>
  <c r="D587" i="21"/>
  <c r="D588" i="21"/>
  <c r="D589" i="21"/>
  <c r="D590" i="21"/>
  <c r="D591" i="21"/>
  <c r="D592" i="21"/>
  <c r="D593" i="21"/>
  <c r="D594" i="21"/>
  <c r="D595" i="21"/>
  <c r="D596" i="21"/>
  <c r="D597" i="21"/>
  <c r="D598" i="21"/>
  <c r="D599" i="21"/>
  <c r="D600" i="21"/>
  <c r="D601" i="21"/>
  <c r="D602" i="21"/>
  <c r="D603" i="21"/>
  <c r="D604" i="21"/>
  <c r="D605" i="21"/>
  <c r="D606" i="21"/>
  <c r="D607" i="21"/>
  <c r="D608" i="21"/>
  <c r="D609" i="21"/>
  <c r="D610" i="21"/>
  <c r="D611" i="21"/>
  <c r="D612" i="21"/>
  <c r="D613" i="21"/>
  <c r="D614" i="21"/>
  <c r="D615" i="21"/>
  <c r="D616" i="21"/>
  <c r="D617" i="21"/>
  <c r="D618" i="21"/>
  <c r="D619" i="21"/>
  <c r="D621" i="21"/>
  <c r="D622" i="21"/>
  <c r="D623" i="21"/>
  <c r="D624" i="21"/>
  <c r="D625" i="21"/>
  <c r="D626" i="21"/>
  <c r="D627" i="21"/>
  <c r="D628" i="21"/>
  <c r="D629" i="21"/>
  <c r="D630" i="21"/>
  <c r="D631" i="21"/>
  <c r="D633" i="21"/>
  <c r="D634" i="21"/>
  <c r="D635" i="21"/>
  <c r="D636" i="21"/>
  <c r="D637" i="21"/>
  <c r="D638" i="21"/>
  <c r="D639" i="21"/>
  <c r="D640" i="21"/>
  <c r="D641" i="21"/>
  <c r="D642" i="21"/>
  <c r="D643" i="21"/>
  <c r="D645" i="21"/>
  <c r="D646" i="21"/>
  <c r="D647" i="21"/>
  <c r="D648" i="21"/>
  <c r="D649" i="21"/>
  <c r="D650" i="21"/>
  <c r="D651" i="21"/>
  <c r="D652" i="21"/>
  <c r="D653" i="21"/>
  <c r="D654" i="21"/>
  <c r="D655" i="21"/>
  <c r="D657" i="21"/>
  <c r="D658" i="21"/>
  <c r="D659" i="21"/>
  <c r="D660" i="21"/>
  <c r="D661" i="21"/>
  <c r="D662" i="21"/>
  <c r="D663" i="21"/>
  <c r="D664" i="21"/>
  <c r="D665" i="21"/>
  <c r="D666" i="21"/>
  <c r="D667" i="21"/>
  <c r="D668" i="21"/>
  <c r="D669" i="21"/>
  <c r="D670" i="21"/>
  <c r="D671" i="21"/>
  <c r="D672" i="21"/>
  <c r="D673" i="21"/>
  <c r="D674" i="21"/>
  <c r="D675" i="21"/>
  <c r="D676" i="21"/>
  <c r="D677" i="21"/>
  <c r="D678" i="21"/>
  <c r="D679" i="21"/>
  <c r="D680" i="21"/>
  <c r="D684" i="21"/>
  <c r="D685" i="21"/>
  <c r="D686" i="21"/>
  <c r="D687" i="21"/>
  <c r="D688" i="21"/>
  <c r="D689" i="21"/>
  <c r="D690" i="21"/>
  <c r="D691" i="21"/>
  <c r="D692" i="21"/>
  <c r="D693" i="21"/>
  <c r="D694" i="21"/>
  <c r="D695" i="21"/>
  <c r="D696" i="21"/>
  <c r="D697" i="21"/>
  <c r="D698" i="21"/>
  <c r="D699" i="21"/>
  <c r="D700" i="21"/>
  <c r="D701" i="21"/>
  <c r="D702" i="21"/>
  <c r="D703" i="21"/>
  <c r="D704" i="21"/>
  <c r="D705" i="21"/>
  <c r="D706" i="21"/>
  <c r="D707" i="21"/>
  <c r="D708" i="21"/>
  <c r="D709" i="21"/>
  <c r="D710" i="21"/>
  <c r="D714" i="21"/>
  <c r="D715" i="21"/>
  <c r="D716" i="21"/>
  <c r="D717" i="21"/>
  <c r="D718" i="21"/>
  <c r="D719" i="21"/>
  <c r="D720" i="21"/>
  <c r="D721" i="21"/>
  <c r="D722" i="21"/>
  <c r="D723" i="21"/>
  <c r="D724" i="21"/>
  <c r="D725" i="21"/>
  <c r="D726" i="21"/>
  <c r="D727" i="21"/>
  <c r="D728" i="21"/>
  <c r="D729" i="21"/>
  <c r="D731" i="21"/>
  <c r="D732" i="21"/>
  <c r="D733" i="21"/>
  <c r="D734" i="21"/>
  <c r="D735" i="21"/>
  <c r="D736" i="21"/>
  <c r="D737" i="21"/>
  <c r="D738" i="21"/>
  <c r="D739" i="21"/>
  <c r="D740" i="21"/>
  <c r="D741" i="21"/>
  <c r="D742" i="21"/>
  <c r="D743" i="21"/>
  <c r="D744" i="21"/>
  <c r="D745" i="21"/>
  <c r="D746" i="21"/>
  <c r="D747" i="21"/>
  <c r="D748" i="21"/>
  <c r="D749" i="21"/>
  <c r="D750" i="21"/>
  <c r="D751" i="21"/>
  <c r="D752" i="21"/>
  <c r="D753" i="21"/>
  <c r="D754" i="21"/>
  <c r="D755" i="21"/>
  <c r="D756" i="21"/>
  <c r="D757" i="21"/>
  <c r="D758" i="21"/>
  <c r="D759" i="21"/>
  <c r="D760" i="21"/>
  <c r="D761" i="21"/>
  <c r="D762" i="21"/>
  <c r="D763" i="21"/>
  <c r="D764" i="21"/>
  <c r="D765" i="21"/>
  <c r="D766" i="21"/>
  <c r="D767" i="21"/>
  <c r="D768" i="21"/>
  <c r="D769" i="21"/>
  <c r="D770" i="21"/>
  <c r="D771" i="21"/>
  <c r="D772" i="21"/>
  <c r="D773" i="21"/>
  <c r="D774" i="21"/>
  <c r="D775" i="21"/>
  <c r="D776" i="21"/>
  <c r="D777" i="21"/>
  <c r="D778" i="21"/>
  <c r="D779" i="21"/>
  <c r="D780" i="21"/>
  <c r="D781" i="21"/>
  <c r="D782" i="21"/>
  <c r="D783" i="21"/>
  <c r="D784" i="21"/>
  <c r="D785" i="21"/>
  <c r="D787" i="21"/>
  <c r="D788" i="21"/>
  <c r="D789" i="21"/>
  <c r="D790" i="21"/>
  <c r="D791" i="21"/>
  <c r="D792" i="21"/>
  <c r="D793" i="21"/>
  <c r="D794" i="21"/>
  <c r="D795" i="21"/>
  <c r="D796" i="21"/>
  <c r="D797" i="21"/>
  <c r="D798" i="21"/>
  <c r="D799" i="21"/>
  <c r="D800" i="21"/>
  <c r="D801" i="21"/>
  <c r="D802" i="21"/>
  <c r="D803" i="21"/>
  <c r="D804" i="21"/>
  <c r="D805" i="21"/>
  <c r="D806" i="21"/>
  <c r="D807" i="21"/>
  <c r="D814" i="21"/>
  <c r="D815" i="21"/>
  <c r="D816" i="21"/>
  <c r="D817" i="21"/>
  <c r="D818" i="21"/>
  <c r="D819" i="21"/>
  <c r="D820" i="21"/>
  <c r="D821" i="21"/>
  <c r="D822" i="21"/>
  <c r="D823" i="21"/>
  <c r="D824" i="21"/>
  <c r="D7" i="21"/>
  <c r="H8" i="21" l="1"/>
  <c r="H9" i="21"/>
  <c r="H10" i="21"/>
  <c r="H11" i="21"/>
  <c r="H12" i="21"/>
  <c r="H13" i="21"/>
  <c r="H14" i="21"/>
  <c r="H15" i="21"/>
  <c r="H16" i="21"/>
  <c r="H18" i="21"/>
  <c r="H19" i="21"/>
  <c r="H20" i="21"/>
  <c r="H21" i="21"/>
  <c r="H22" i="21"/>
  <c r="H23" i="21"/>
  <c r="H24" i="21"/>
  <c r="H25" i="21"/>
  <c r="H26" i="21"/>
  <c r="H27" i="21"/>
  <c r="H28" i="21"/>
  <c r="H29" i="21"/>
  <c r="H30" i="21"/>
  <c r="H32" i="21"/>
  <c r="H33" i="21"/>
  <c r="H34" i="21"/>
  <c r="H35" i="21"/>
  <c r="H36" i="21"/>
  <c r="H37" i="21"/>
  <c r="H39" i="21"/>
  <c r="H40" i="21"/>
  <c r="H41" i="21"/>
  <c r="H43" i="21"/>
  <c r="H44" i="21"/>
  <c r="H45" i="21"/>
  <c r="H46" i="21"/>
  <c r="H47" i="21"/>
  <c r="H48" i="21"/>
  <c r="H49" i="21"/>
  <c r="H50" i="21"/>
  <c r="H51" i="21"/>
  <c r="H52" i="21"/>
  <c r="H53" i="21"/>
  <c r="H54" i="21"/>
  <c r="H55" i="21"/>
  <c r="H56" i="21"/>
  <c r="H57" i="21"/>
  <c r="H58" i="21"/>
  <c r="H59" i="21"/>
  <c r="H60" i="21"/>
  <c r="H61" i="21"/>
  <c r="H62" i="21"/>
  <c r="H63" i="21"/>
  <c r="H64" i="21"/>
  <c r="H65" i="21"/>
  <c r="H66" i="21"/>
  <c r="H67" i="21"/>
  <c r="H68" i="21"/>
  <c r="H69" i="21"/>
  <c r="H70" i="21"/>
  <c r="H71" i="21"/>
  <c r="H72" i="21"/>
  <c r="H73" i="21"/>
  <c r="H74" i="21"/>
  <c r="H75" i="21"/>
  <c r="H76" i="21"/>
  <c r="H77" i="21"/>
  <c r="H78" i="21"/>
  <c r="H79" i="21"/>
  <c r="H80" i="21"/>
  <c r="H81" i="21"/>
  <c r="H82" i="21"/>
  <c r="H83" i="21"/>
  <c r="H84" i="21"/>
  <c r="H85" i="21"/>
  <c r="H86" i="21"/>
  <c r="H87" i="21"/>
  <c r="H88" i="21"/>
  <c r="H89" i="21"/>
  <c r="H90" i="21"/>
  <c r="H91" i="21"/>
  <c r="H92" i="21"/>
  <c r="H93" i="21"/>
  <c r="H94" i="21"/>
  <c r="H95" i="21"/>
  <c r="H96" i="21"/>
  <c r="H97" i="21"/>
  <c r="H98" i="21"/>
  <c r="H99" i="21"/>
  <c r="H100" i="21"/>
  <c r="H101" i="21"/>
  <c r="H102" i="21"/>
  <c r="H103" i="21"/>
  <c r="H104" i="21"/>
  <c r="H105" i="21"/>
  <c r="H106" i="21"/>
  <c r="H107" i="21"/>
  <c r="H108" i="21"/>
  <c r="H109" i="21"/>
  <c r="H110" i="21"/>
  <c r="H111" i="21"/>
  <c r="H112" i="21"/>
  <c r="H113" i="21"/>
  <c r="H114" i="21"/>
  <c r="H115" i="21"/>
  <c r="H116" i="21"/>
  <c r="H117" i="21"/>
  <c r="H118" i="21"/>
  <c r="H119" i="21"/>
  <c r="H120" i="21"/>
  <c r="H121" i="21"/>
  <c r="H122" i="21"/>
  <c r="H123" i="21"/>
  <c r="H124" i="21"/>
  <c r="H125" i="21"/>
  <c r="H126" i="21"/>
  <c r="H127" i="21"/>
  <c r="H128" i="21"/>
  <c r="H129" i="21"/>
  <c r="H130" i="21"/>
  <c r="H131" i="21"/>
  <c r="H132" i="21"/>
  <c r="H133" i="21"/>
  <c r="H134" i="21"/>
  <c r="H135" i="21"/>
  <c r="H136" i="21"/>
  <c r="H137" i="21"/>
  <c r="H138" i="21"/>
  <c r="H139" i="21"/>
  <c r="H140" i="21"/>
  <c r="H141" i="21"/>
  <c r="H142" i="21"/>
  <c r="H143" i="21"/>
  <c r="H144" i="21"/>
  <c r="H145" i="21"/>
  <c r="H146" i="21"/>
  <c r="H147" i="21"/>
  <c r="H148" i="21"/>
  <c r="H149" i="21"/>
  <c r="H150" i="21"/>
  <c r="H151" i="21"/>
  <c r="H152" i="21"/>
  <c r="H153" i="21"/>
  <c r="H154" i="21"/>
  <c r="H155" i="21"/>
  <c r="H156" i="21"/>
  <c r="H159" i="21"/>
  <c r="H160" i="21"/>
  <c r="H161" i="21"/>
  <c r="H162" i="21"/>
  <c r="H163" i="21"/>
  <c r="H164" i="21"/>
  <c r="H165" i="21"/>
  <c r="H166" i="21"/>
  <c r="H167" i="21"/>
  <c r="H168" i="21"/>
  <c r="H169" i="21"/>
  <c r="H170" i="21"/>
  <c r="H172" i="21"/>
  <c r="H173" i="21"/>
  <c r="H174" i="21"/>
  <c r="H181" i="21"/>
  <c r="H182" i="21"/>
  <c r="H183" i="21"/>
  <c r="H184" i="21"/>
  <c r="H185" i="21"/>
  <c r="H186" i="21"/>
  <c r="H187" i="21"/>
  <c r="H188" i="21"/>
  <c r="H189" i="21"/>
  <c r="H190" i="21"/>
  <c r="H191" i="21"/>
  <c r="H192" i="21"/>
  <c r="H193" i="21"/>
  <c r="H194" i="21"/>
  <c r="H195" i="21"/>
  <c r="H196" i="21"/>
  <c r="H197" i="21"/>
  <c r="H198" i="21"/>
  <c r="H199" i="21"/>
  <c r="H200" i="21"/>
  <c r="H201" i="21"/>
  <c r="H202" i="21"/>
  <c r="H203" i="21"/>
  <c r="H204" i="21"/>
  <c r="H205" i="21"/>
  <c r="H206" i="21"/>
  <c r="H207" i="21"/>
  <c r="H208" i="21"/>
  <c r="H209" i="21"/>
  <c r="H210" i="21"/>
  <c r="H211" i="21"/>
  <c r="H212" i="21"/>
  <c r="H213" i="21"/>
  <c r="H214" i="21"/>
  <c r="H215" i="21"/>
  <c r="H216" i="21"/>
  <c r="H217" i="21"/>
  <c r="H218" i="21"/>
  <c r="H219" i="21"/>
  <c r="H220" i="21"/>
  <c r="H221" i="21"/>
  <c r="H222" i="21"/>
  <c r="H223" i="21"/>
  <c r="H224" i="21"/>
  <c r="H225" i="21"/>
  <c r="H226" i="21"/>
  <c r="H227" i="21"/>
  <c r="H228" i="21"/>
  <c r="H229" i="21"/>
  <c r="H230" i="21"/>
  <c r="H231" i="21"/>
  <c r="H232" i="21"/>
  <c r="H233" i="21"/>
  <c r="H234" i="21"/>
  <c r="H235" i="21"/>
  <c r="H236" i="21"/>
  <c r="H237" i="21"/>
  <c r="H238" i="21"/>
  <c r="H239" i="21"/>
  <c r="H240" i="21"/>
  <c r="H241" i="21"/>
  <c r="H242" i="21"/>
  <c r="H243" i="21"/>
  <c r="H244" i="21"/>
  <c r="H245" i="21"/>
  <c r="H246" i="21"/>
  <c r="H247" i="21"/>
  <c r="H248" i="21"/>
  <c r="H249" i="21"/>
  <c r="H250" i="21"/>
  <c r="H251" i="21"/>
  <c r="H252" i="21"/>
  <c r="H253" i="21"/>
  <c r="H254" i="21"/>
  <c r="H255" i="21"/>
  <c r="H256" i="21"/>
  <c r="H257" i="21"/>
  <c r="H258" i="21"/>
  <c r="H259" i="21"/>
  <c r="H260" i="21"/>
  <c r="H261" i="21"/>
  <c r="H262" i="21"/>
  <c r="H266" i="21"/>
  <c r="H267" i="21"/>
  <c r="H268" i="21"/>
  <c r="H269" i="21"/>
  <c r="H270" i="21"/>
  <c r="H271" i="21"/>
  <c r="H272" i="21"/>
  <c r="H273" i="21"/>
  <c r="H274" i="21"/>
  <c r="H275" i="21"/>
  <c r="H276" i="21"/>
  <c r="H277" i="21"/>
  <c r="H278" i="21"/>
  <c r="H279" i="21"/>
  <c r="H280" i="21"/>
  <c r="H281" i="21"/>
  <c r="H282" i="21"/>
  <c r="H283" i="21"/>
  <c r="H284" i="21"/>
  <c r="H285" i="21"/>
  <c r="H286" i="21"/>
  <c r="H287" i="21"/>
  <c r="H288" i="21"/>
  <c r="H289" i="21"/>
  <c r="H290" i="21"/>
  <c r="H291" i="21"/>
  <c r="H292" i="21"/>
  <c r="H293" i="21"/>
  <c r="H297" i="21"/>
  <c r="H302" i="21"/>
  <c r="H303" i="21"/>
  <c r="H304" i="21"/>
  <c r="H305" i="21"/>
  <c r="H306" i="21"/>
  <c r="H307" i="21"/>
  <c r="H308" i="21"/>
  <c r="H309" i="21"/>
  <c r="H310" i="21"/>
  <c r="H311" i="21"/>
  <c r="H312" i="21"/>
  <c r="H313" i="21"/>
  <c r="H314" i="21"/>
  <c r="H315" i="21"/>
  <c r="H316" i="21"/>
  <c r="H317" i="21"/>
  <c r="H318" i="21"/>
  <c r="H319" i="21"/>
  <c r="H320" i="21"/>
  <c r="H321" i="21"/>
  <c r="H322" i="21"/>
  <c r="H323" i="21"/>
  <c r="H324" i="21"/>
  <c r="H325" i="21"/>
  <c r="H326" i="21"/>
  <c r="H327" i="21"/>
  <c r="H328" i="21"/>
  <c r="H329" i="21"/>
  <c r="H330" i="21"/>
  <c r="H331" i="21"/>
  <c r="H332" i="21"/>
  <c r="H333" i="21"/>
  <c r="H334" i="21"/>
  <c r="H335" i="21"/>
  <c r="H336" i="21"/>
  <c r="H337" i="21"/>
  <c r="H338" i="21"/>
  <c r="H339" i="21"/>
  <c r="H340" i="21"/>
  <c r="H341" i="21"/>
  <c r="H342" i="21"/>
  <c r="H343" i="21"/>
  <c r="H344" i="21"/>
  <c r="H345" i="21"/>
  <c r="H346" i="21"/>
  <c r="H347" i="21"/>
  <c r="H348" i="21"/>
  <c r="H349" i="21"/>
  <c r="H350" i="21"/>
  <c r="H351" i="21"/>
  <c r="H352" i="21"/>
  <c r="H353" i="21"/>
  <c r="H354" i="21"/>
  <c r="H355" i="21"/>
  <c r="H356" i="21"/>
  <c r="H357" i="21"/>
  <c r="H358" i="21"/>
  <c r="H359" i="21"/>
  <c r="H360" i="21"/>
  <c r="H361" i="21"/>
  <c r="H362" i="21"/>
  <c r="H363" i="21"/>
  <c r="H364" i="21"/>
  <c r="H365" i="21"/>
  <c r="H366" i="21"/>
  <c r="H367" i="21"/>
  <c r="H368" i="21"/>
  <c r="H369" i="21"/>
  <c r="H370" i="21"/>
  <c r="H371" i="21"/>
  <c r="H372" i="21"/>
  <c r="H373" i="21"/>
  <c r="H374" i="21"/>
  <c r="H375" i="21"/>
  <c r="H376" i="21"/>
  <c r="H377" i="21"/>
  <c r="H378" i="21"/>
  <c r="H379" i="21"/>
  <c r="H380" i="21"/>
  <c r="H381" i="21"/>
  <c r="H382" i="21"/>
  <c r="H383" i="21"/>
  <c r="H384" i="21"/>
  <c r="H385" i="21"/>
  <c r="H386" i="21"/>
  <c r="H387" i="21"/>
  <c r="H388" i="21"/>
  <c r="H389" i="21"/>
  <c r="H390" i="21"/>
  <c r="H391" i="21"/>
  <c r="H392" i="21"/>
  <c r="H393" i="21"/>
  <c r="H394" i="21"/>
  <c r="H395" i="21"/>
  <c r="H396" i="21"/>
  <c r="H397" i="21"/>
  <c r="H398" i="21"/>
  <c r="H399" i="21"/>
  <c r="H400" i="21"/>
  <c r="H401" i="21"/>
  <c r="H402" i="21"/>
  <c r="H403" i="21"/>
  <c r="H404" i="21"/>
  <c r="H405" i="21"/>
  <c r="H406" i="21"/>
  <c r="H407" i="21"/>
  <c r="H408" i="21"/>
  <c r="H409" i="21"/>
  <c r="H410" i="21"/>
  <c r="H411" i="21"/>
  <c r="H412" i="21"/>
  <c r="H413" i="21"/>
  <c r="H414" i="21"/>
  <c r="H415" i="21"/>
  <c r="H416" i="21"/>
  <c r="H417" i="21"/>
  <c r="H418" i="21"/>
  <c r="H419" i="21"/>
  <c r="H420" i="21"/>
  <c r="H421" i="21"/>
  <c r="H422" i="21"/>
  <c r="H423" i="21"/>
  <c r="H427" i="21"/>
  <c r="H428" i="21"/>
  <c r="H429" i="21"/>
  <c r="H430" i="21"/>
  <c r="H431" i="21"/>
  <c r="H432" i="21"/>
  <c r="H433" i="21"/>
  <c r="H434" i="21"/>
  <c r="H435" i="21"/>
  <c r="H436" i="21"/>
  <c r="H437" i="21"/>
  <c r="H438" i="21"/>
  <c r="H439" i="21"/>
  <c r="H440" i="21"/>
  <c r="H441" i="21"/>
  <c r="H442" i="21"/>
  <c r="H443" i="21"/>
  <c r="H444" i="21"/>
  <c r="H445" i="21"/>
  <c r="H446" i="21"/>
  <c r="H447" i="21"/>
  <c r="H448" i="21"/>
  <c r="H449" i="21"/>
  <c r="H450" i="21"/>
  <c r="H451" i="21"/>
  <c r="H452" i="21"/>
  <c r="H453" i="21"/>
  <c r="H454" i="21"/>
  <c r="H455" i="21"/>
  <c r="H456" i="21"/>
  <c r="H457" i="21"/>
  <c r="H458" i="21"/>
  <c r="H459" i="21"/>
  <c r="H460" i="21"/>
  <c r="H467" i="21"/>
  <c r="H468" i="21"/>
  <c r="H469" i="21"/>
  <c r="H473" i="21"/>
  <c r="H474" i="21"/>
  <c r="H475" i="21"/>
  <c r="H476" i="21"/>
  <c r="H477" i="21"/>
  <c r="H478" i="21"/>
  <c r="H479" i="21"/>
  <c r="H480" i="21"/>
  <c r="H481" i="21"/>
  <c r="H482" i="21"/>
  <c r="H483" i="21"/>
  <c r="H484" i="21"/>
  <c r="H485" i="21"/>
  <c r="H486" i="21"/>
  <c r="H487" i="21"/>
  <c r="H488" i="21"/>
  <c r="H489" i="21"/>
  <c r="H490" i="21"/>
  <c r="H491" i="21"/>
  <c r="H492" i="21"/>
  <c r="H493" i="21"/>
  <c r="H494" i="21"/>
  <c r="H495" i="21"/>
  <c r="H496" i="21"/>
  <c r="H497" i="21"/>
  <c r="H498" i="21"/>
  <c r="H499" i="21"/>
  <c r="H500" i="21"/>
  <c r="H501" i="21"/>
  <c r="H502" i="21"/>
  <c r="H503" i="21"/>
  <c r="H504" i="21"/>
  <c r="H505" i="21"/>
  <c r="H506" i="21"/>
  <c r="H507" i="21"/>
  <c r="H514" i="21"/>
  <c r="H515" i="21"/>
  <c r="H516" i="21"/>
  <c r="H517" i="21"/>
  <c r="H518" i="21"/>
  <c r="H519" i="21"/>
  <c r="H520" i="21"/>
  <c r="H521" i="21"/>
  <c r="H522" i="21"/>
  <c r="H523" i="21"/>
  <c r="H524" i="21"/>
  <c r="H525" i="21"/>
  <c r="H526" i="21"/>
  <c r="H527" i="21"/>
  <c r="H528" i="21"/>
  <c r="H529" i="21"/>
  <c r="H530" i="21"/>
  <c r="H531" i="21"/>
  <c r="H532" i="21"/>
  <c r="H533" i="21"/>
  <c r="H534" i="21"/>
  <c r="H535" i="21"/>
  <c r="H539" i="21"/>
  <c r="H540" i="21"/>
  <c r="H541" i="21"/>
  <c r="H542" i="21"/>
  <c r="H543" i="21"/>
  <c r="H544" i="21"/>
  <c r="H548" i="21"/>
  <c r="H549" i="21"/>
  <c r="H550" i="21"/>
  <c r="H551" i="21"/>
  <c r="H552" i="21"/>
  <c r="H553" i="21"/>
  <c r="H554" i="21"/>
  <c r="H555" i="21"/>
  <c r="H556" i="21"/>
  <c r="H557" i="21"/>
  <c r="H558" i="21"/>
  <c r="H559" i="21"/>
  <c r="H560" i="21"/>
  <c r="H561" i="21"/>
  <c r="H562" i="21"/>
  <c r="H563" i="21"/>
  <c r="H564" i="21"/>
  <c r="H565" i="21"/>
  <c r="H566" i="21"/>
  <c r="H567" i="21"/>
  <c r="H568" i="21"/>
  <c r="H569" i="21"/>
  <c r="H570" i="21"/>
  <c r="H571" i="21"/>
  <c r="H572" i="21"/>
  <c r="H573" i="21"/>
  <c r="H574" i="21"/>
  <c r="H575" i="21"/>
  <c r="H576" i="21"/>
  <c r="H577" i="21"/>
  <c r="H578" i="21"/>
  <c r="H579" i="21"/>
  <c r="H580" i="21"/>
  <c r="H581" i="21"/>
  <c r="H582" i="21"/>
  <c r="H583" i="21"/>
  <c r="H584" i="21"/>
  <c r="H585" i="21"/>
  <c r="H586" i="21"/>
  <c r="H587" i="21"/>
  <c r="H588" i="21"/>
  <c r="H589" i="21"/>
  <c r="H590" i="21"/>
  <c r="H591" i="21"/>
  <c r="H592" i="21"/>
  <c r="H593" i="21"/>
  <c r="H594" i="21"/>
  <c r="H595" i="21"/>
  <c r="H596" i="21"/>
  <c r="H597" i="21"/>
  <c r="H598" i="21"/>
  <c r="H599" i="21"/>
  <c r="H600" i="21"/>
  <c r="H601" i="21"/>
  <c r="H602" i="21"/>
  <c r="H603" i="21"/>
  <c r="H604" i="21"/>
  <c r="H605" i="21"/>
  <c r="H606" i="21"/>
  <c r="H607" i="21"/>
  <c r="H608" i="21"/>
  <c r="H609" i="21"/>
  <c r="H610" i="21"/>
  <c r="H611" i="21"/>
  <c r="H612" i="21"/>
  <c r="H613" i="21"/>
  <c r="H614" i="21"/>
  <c r="H615" i="21"/>
  <c r="H616" i="21"/>
  <c r="H617" i="21"/>
  <c r="H618" i="21"/>
  <c r="H619" i="21"/>
  <c r="H621" i="21"/>
  <c r="H622" i="21"/>
  <c r="H623" i="21"/>
  <c r="H624" i="21"/>
  <c r="H625" i="21"/>
  <c r="H626" i="21"/>
  <c r="H627" i="21"/>
  <c r="H628" i="21"/>
  <c r="H629" i="21"/>
  <c r="H630" i="21"/>
  <c r="H631" i="21"/>
  <c r="H633" i="21"/>
  <c r="H634" i="21"/>
  <c r="H635" i="21"/>
  <c r="H636" i="21"/>
  <c r="H637" i="21"/>
  <c r="H638" i="21"/>
  <c r="H639" i="21"/>
  <c r="H640" i="21"/>
  <c r="H641" i="21"/>
  <c r="H642" i="21"/>
  <c r="H643" i="21"/>
  <c r="H645" i="21"/>
  <c r="H646" i="21"/>
  <c r="H647" i="21"/>
  <c r="H648" i="21"/>
  <c r="H649" i="21"/>
  <c r="H650" i="21"/>
  <c r="H651" i="21"/>
  <c r="H652" i="21"/>
  <c r="H653" i="21"/>
  <c r="H654" i="21"/>
  <c r="H655" i="21"/>
  <c r="H657" i="21"/>
  <c r="H658" i="21"/>
  <c r="H659" i="21"/>
  <c r="H660" i="21"/>
  <c r="H661" i="21"/>
  <c r="H662" i="21"/>
  <c r="H663" i="21"/>
  <c r="H664" i="21"/>
  <c r="H665" i="21"/>
  <c r="H666" i="21"/>
  <c r="H667" i="21"/>
  <c r="H668" i="21"/>
  <c r="H669" i="21"/>
  <c r="H670" i="21"/>
  <c r="H671" i="21"/>
  <c r="H672" i="21"/>
  <c r="H673" i="21"/>
  <c r="H674" i="21"/>
  <c r="H675" i="21"/>
  <c r="H676" i="21"/>
  <c r="H677" i="21"/>
  <c r="H678" i="21"/>
  <c r="H679" i="21"/>
  <c r="H680" i="21"/>
  <c r="H684" i="21"/>
  <c r="H685" i="21"/>
  <c r="H686" i="21"/>
  <c r="H687" i="21"/>
  <c r="H688" i="21"/>
  <c r="H689" i="21"/>
  <c r="H690" i="21"/>
  <c r="H691" i="21"/>
  <c r="H692" i="21"/>
  <c r="H693" i="21"/>
  <c r="H694" i="21"/>
  <c r="H695" i="21"/>
  <c r="H696" i="21"/>
  <c r="H697" i="21"/>
  <c r="H698" i="21"/>
  <c r="H699" i="21"/>
  <c r="H700" i="21"/>
  <c r="H701" i="21"/>
  <c r="H702" i="21"/>
  <c r="H703" i="21"/>
  <c r="H704" i="21"/>
  <c r="H705" i="21"/>
  <c r="H706" i="21"/>
  <c r="H707" i="21"/>
  <c r="H708" i="21"/>
  <c r="H709" i="21"/>
  <c r="H710" i="21"/>
  <c r="H714" i="21"/>
  <c r="H715" i="21"/>
  <c r="H716" i="21"/>
  <c r="H717" i="21"/>
  <c r="H718" i="21"/>
  <c r="H719" i="21"/>
  <c r="H720" i="21"/>
  <c r="H721" i="21"/>
  <c r="H722" i="21"/>
  <c r="H723" i="21"/>
  <c r="H724" i="21"/>
  <c r="H725" i="21"/>
  <c r="H726" i="21"/>
  <c r="H727" i="21"/>
  <c r="H728" i="21"/>
  <c r="H729" i="21"/>
  <c r="H731" i="21"/>
  <c r="H732" i="21"/>
  <c r="H733" i="21"/>
  <c r="H734" i="21"/>
  <c r="H735" i="21"/>
  <c r="H736" i="21"/>
  <c r="H737" i="21"/>
  <c r="H738" i="21"/>
  <c r="H739" i="21"/>
  <c r="H740" i="21"/>
  <c r="H741" i="21"/>
  <c r="H742" i="21"/>
  <c r="H743" i="21"/>
  <c r="H744" i="21"/>
  <c r="H745" i="21"/>
  <c r="H746" i="21"/>
  <c r="H747" i="21"/>
  <c r="H748" i="21"/>
  <c r="H749" i="21"/>
  <c r="H750" i="21"/>
  <c r="H751" i="21"/>
  <c r="H752" i="21"/>
  <c r="H753" i="21"/>
  <c r="H754" i="21"/>
  <c r="H755" i="21"/>
  <c r="H756" i="21"/>
  <c r="H757" i="21"/>
  <c r="H758" i="21"/>
  <c r="H759" i="21"/>
  <c r="H760" i="21"/>
  <c r="H761" i="21"/>
  <c r="H762" i="21"/>
  <c r="H763" i="21"/>
  <c r="H764" i="21"/>
  <c r="H765" i="21"/>
  <c r="H766" i="21"/>
  <c r="H767" i="21"/>
  <c r="H768" i="21"/>
  <c r="H769" i="21"/>
  <c r="H770" i="21"/>
  <c r="H771" i="21"/>
  <c r="H772" i="21"/>
  <c r="H773" i="21"/>
  <c r="H774" i="21"/>
  <c r="H775" i="21"/>
  <c r="H776" i="21"/>
  <c r="H777" i="21"/>
  <c r="H778" i="21"/>
  <c r="H779" i="21"/>
  <c r="H780" i="21"/>
  <c r="H781" i="21"/>
  <c r="H782" i="21"/>
  <c r="H783" i="21"/>
  <c r="H784" i="21"/>
  <c r="H785" i="21"/>
  <c r="H787" i="21"/>
  <c r="H788" i="21"/>
  <c r="H789" i="21"/>
  <c r="H790" i="21"/>
  <c r="H791" i="21"/>
  <c r="H792" i="21"/>
  <c r="H793" i="21"/>
  <c r="H794" i="21"/>
  <c r="H795" i="21"/>
  <c r="H796" i="21"/>
  <c r="H797" i="21"/>
  <c r="H798" i="21"/>
  <c r="H799" i="21"/>
  <c r="H800" i="21"/>
  <c r="H801" i="21"/>
  <c r="H802" i="21"/>
  <c r="H803" i="21"/>
  <c r="H804" i="21"/>
  <c r="H805" i="21"/>
  <c r="H806" i="21"/>
  <c r="H807" i="21"/>
  <c r="H814" i="21"/>
  <c r="H815" i="21"/>
  <c r="H816" i="21"/>
  <c r="H817" i="21"/>
  <c r="H818" i="21"/>
  <c r="H819" i="21"/>
  <c r="H820" i="21"/>
  <c r="H821" i="21"/>
  <c r="H822" i="21"/>
  <c r="H823" i="21"/>
  <c r="H824" i="21"/>
  <c r="H7" i="21"/>
  <c r="H6" i="21"/>
  <c r="I7" i="21"/>
  <c r="I21" i="21"/>
  <c r="I22" i="21"/>
  <c r="I35" i="21"/>
  <c r="I37" i="21"/>
  <c r="I39" i="21"/>
  <c r="I40" i="21"/>
  <c r="I51" i="21"/>
  <c r="I52" i="21"/>
  <c r="I53" i="21"/>
  <c r="I65" i="21"/>
  <c r="I90" i="21"/>
  <c r="I103" i="21"/>
  <c r="I104" i="21"/>
  <c r="I120" i="21"/>
  <c r="I128" i="21"/>
  <c r="I136" i="21"/>
  <c r="I140" i="21"/>
  <c r="I141" i="21"/>
  <c r="I153" i="21"/>
  <c r="I156" i="21"/>
  <c r="I159" i="21"/>
  <c r="I160" i="21"/>
  <c r="I161" i="21"/>
  <c r="I165" i="21"/>
  <c r="I169" i="21"/>
  <c r="I170" i="21"/>
  <c r="I181" i="21"/>
  <c r="I185" i="21"/>
  <c r="I189" i="21"/>
  <c r="I190" i="21"/>
  <c r="I193" i="21"/>
  <c r="I197" i="21"/>
  <c r="I201" i="21"/>
  <c r="I204" i="21"/>
  <c r="I218" i="21"/>
  <c r="I219" i="21"/>
  <c r="I229" i="21"/>
  <c r="I239" i="21"/>
  <c r="I249" i="21"/>
  <c r="I259" i="21"/>
  <c r="I266" i="21"/>
  <c r="I269" i="21"/>
  <c r="I283" i="21"/>
  <c r="I297" i="21"/>
  <c r="I302" i="21"/>
  <c r="I307" i="21"/>
  <c r="I308" i="21"/>
  <c r="I321" i="21"/>
  <c r="I360" i="21"/>
  <c r="I373" i="21"/>
  <c r="I404" i="21"/>
  <c r="I437" i="21"/>
  <c r="I448" i="21"/>
  <c r="I457" i="21"/>
  <c r="I458" i="21"/>
  <c r="I467" i="21"/>
  <c r="I483" i="21"/>
  <c r="I495" i="21"/>
  <c r="I507" i="21"/>
  <c r="I517" i="21"/>
  <c r="I525" i="21"/>
  <c r="I539" i="21"/>
  <c r="I563" i="21"/>
  <c r="I566" i="21"/>
  <c r="I575" i="21"/>
  <c r="I581" i="21"/>
  <c r="I614" i="21"/>
  <c r="I638" i="21"/>
  <c r="I678" i="21"/>
  <c r="I705" i="21"/>
  <c r="I714" i="21"/>
  <c r="I724" i="21"/>
  <c r="I746" i="21"/>
  <c r="I747" i="21"/>
  <c r="I764" i="21"/>
  <c r="I799" i="21"/>
  <c r="I807" i="21"/>
  <c r="I814" i="21"/>
  <c r="I11" i="21"/>
  <c r="I105" i="21" l="1"/>
  <c r="I41" i="21"/>
  <c r="I138" i="21"/>
  <c r="I134" i="21"/>
  <c r="I132" i="21"/>
  <c r="I130" i="21"/>
  <c r="I126" i="21"/>
  <c r="I124" i="21"/>
  <c r="I122" i="21"/>
  <c r="I118" i="21"/>
  <c r="I101" i="21"/>
  <c r="I99" i="21"/>
  <c r="I97" i="21"/>
  <c r="I95" i="21"/>
  <c r="I93" i="21"/>
  <c r="I91" i="21"/>
  <c r="I89" i="21"/>
  <c r="I87" i="21"/>
  <c r="I85" i="21"/>
  <c r="I83" i="21"/>
  <c r="I81" i="21"/>
  <c r="I79" i="21"/>
  <c r="I49" i="21"/>
  <c r="I47" i="21"/>
  <c r="I45" i="21"/>
  <c r="I43" i="21"/>
  <c r="I9" i="21"/>
  <c r="I205" i="21"/>
  <c r="I162" i="21"/>
  <c r="I139" i="21"/>
  <c r="I137" i="21"/>
  <c r="I135" i="21"/>
  <c r="I133" i="21"/>
  <c r="I131" i="21"/>
  <c r="I129" i="21"/>
  <c r="I127" i="21"/>
  <c r="I125" i="21"/>
  <c r="I123" i="21"/>
  <c r="I121" i="21"/>
  <c r="I119" i="21"/>
  <c r="I117" i="21"/>
  <c r="I102" i="21"/>
  <c r="I100" i="21"/>
  <c r="I98" i="21"/>
  <c r="I96" i="21"/>
  <c r="I94" i="21"/>
  <c r="I92" i="21"/>
  <c r="I88" i="21"/>
  <c r="I86" i="21"/>
  <c r="I84" i="21"/>
  <c r="I82" i="21"/>
  <c r="I80" i="21"/>
  <c r="I78" i="21"/>
  <c r="I50" i="21"/>
  <c r="I48" i="21"/>
  <c r="I46" i="21"/>
  <c r="I44" i="21"/>
  <c r="I36" i="21"/>
  <c r="I10" i="21"/>
  <c r="I8" i="21"/>
  <c r="I484" i="21"/>
  <c r="I468" i="21"/>
  <c r="I240" i="21"/>
  <c r="I715" i="21"/>
  <c r="I564" i="21"/>
  <c r="I540" i="21"/>
  <c r="I220" i="21"/>
  <c r="I817" i="21"/>
  <c r="I496" i="21"/>
  <c r="I802" i="21"/>
  <c r="I794" i="21"/>
  <c r="I758" i="21"/>
  <c r="I673" i="21"/>
  <c r="I489" i="21"/>
  <c r="I777" i="21"/>
  <c r="I725" i="21"/>
  <c r="I680" i="21"/>
  <c r="I679" i="21"/>
  <c r="I650" i="21"/>
  <c r="I615" i="21"/>
  <c r="I576" i="21"/>
  <c r="I548" i="21"/>
  <c r="I526" i="21"/>
  <c r="I473" i="21"/>
  <c r="I405" i="21"/>
  <c r="I816" i="21"/>
  <c r="I801" i="21"/>
  <c r="I793" i="21"/>
  <c r="I788" i="21"/>
  <c r="I696" i="21"/>
  <c r="I601" i="21"/>
  <c r="I739" i="21"/>
  <c r="I738" i="21"/>
  <c r="I706" i="21"/>
  <c r="I765" i="21"/>
  <c r="I737" i="21"/>
  <c r="I736" i="21"/>
  <c r="I588" i="21"/>
  <c r="I514" i="21"/>
  <c r="I451" i="21"/>
  <c r="I443" i="21"/>
  <c r="I427" i="21"/>
  <c r="I315" i="21"/>
  <c r="I254" i="21"/>
  <c r="I211" i="21"/>
  <c r="I815" i="21"/>
  <c r="I800" i="21"/>
  <c r="I789" i="21"/>
  <c r="I582" i="21"/>
  <c r="I414" i="21"/>
  <c r="I394" i="21"/>
  <c r="I347" i="21"/>
  <c r="I303" i="21"/>
  <c r="I270" i="21"/>
  <c r="I740" i="21"/>
  <c r="I732" i="21"/>
  <c r="I684" i="21"/>
  <c r="I661" i="21"/>
  <c r="I626" i="21"/>
  <c r="I565" i="21"/>
  <c r="I557" i="21"/>
  <c r="I477" i="21"/>
  <c r="I384" i="21"/>
  <c r="I374" i="21"/>
  <c r="I334" i="21"/>
  <c r="I290" i="21"/>
  <c r="B45" i="21"/>
  <c r="B44" i="21"/>
  <c r="B21" i="21"/>
  <c r="B35" i="21" s="1"/>
  <c r="B39" i="21" s="1"/>
  <c r="B43" i="21" s="1"/>
  <c r="B52" i="21" s="1"/>
  <c r="B65" i="21" s="1"/>
  <c r="B78" i="21" s="1"/>
  <c r="B91" i="21" s="1"/>
  <c r="B104" i="21" s="1"/>
  <c r="C3" i="21"/>
  <c r="E3" i="21" s="1"/>
  <c r="F3" i="21" s="1"/>
  <c r="J3" i="21" s="1"/>
  <c r="K3" i="21" s="1"/>
  <c r="L3" i="21" s="1"/>
  <c r="M3" i="21" s="1"/>
  <c r="N3" i="21" s="1"/>
  <c r="P3" i="21" s="1"/>
  <c r="Q3" i="21" s="1"/>
  <c r="S3" i="21" s="1"/>
  <c r="T3" i="21" s="1"/>
  <c r="B129" i="21" l="1"/>
  <c r="B141" i="21" s="1"/>
  <c r="B156" i="21" s="1"/>
  <c r="I23" i="21"/>
  <c r="I54" i="21"/>
  <c r="I106" i="21"/>
  <c r="I12" i="21"/>
  <c r="I66" i="21"/>
  <c r="I469" i="21"/>
  <c r="I194" i="21"/>
  <c r="I250" i="21"/>
  <c r="I291" i="21"/>
  <c r="I385" i="21"/>
  <c r="I518" i="21"/>
  <c r="I662" i="21"/>
  <c r="I733" i="21"/>
  <c r="I304" i="21"/>
  <c r="I395" i="21"/>
  <c r="I172" i="21"/>
  <c r="I268" i="21"/>
  <c r="I267" i="21"/>
  <c r="I361" i="21"/>
  <c r="I444" i="21"/>
  <c r="I459" i="21"/>
  <c r="I460" i="21"/>
  <c r="I541" i="21"/>
  <c r="I639" i="21"/>
  <c r="I766" i="21"/>
  <c r="I602" i="21"/>
  <c r="I182" i="21"/>
  <c r="I202" i="21"/>
  <c r="I203" i="21"/>
  <c r="I221" i="21"/>
  <c r="I260" i="21"/>
  <c r="I309" i="21"/>
  <c r="I478" i="21"/>
  <c r="I415" i="21"/>
  <c r="I790" i="21"/>
  <c r="I142" i="21"/>
  <c r="I186" i="21"/>
  <c r="I212" i="21"/>
  <c r="I567" i="21"/>
  <c r="I474" i="21"/>
  <c r="I549" i="21"/>
  <c r="I616" i="21"/>
  <c r="I778" i="21"/>
  <c r="I674" i="21"/>
  <c r="I759" i="21"/>
  <c r="I803" i="21"/>
  <c r="I164" i="21"/>
  <c r="I163" i="21"/>
  <c r="I206" i="21"/>
  <c r="I230" i="21"/>
  <c r="I284" i="21"/>
  <c r="I375" i="21"/>
  <c r="I438" i="21"/>
  <c r="I485" i="21"/>
  <c r="I558" i="21"/>
  <c r="I627" i="21"/>
  <c r="I685" i="21"/>
  <c r="I741" i="21"/>
  <c r="I271" i="21"/>
  <c r="I348" i="21"/>
  <c r="I716" i="21"/>
  <c r="I155" i="21"/>
  <c r="I154" i="21"/>
  <c r="I192" i="21"/>
  <c r="I191" i="21"/>
  <c r="I316" i="21"/>
  <c r="I428" i="21"/>
  <c r="I452" i="21"/>
  <c r="I707" i="21"/>
  <c r="I697" i="21"/>
  <c r="I241" i="21"/>
  <c r="I335" i="21"/>
  <c r="I449" i="21"/>
  <c r="I450" i="21"/>
  <c r="I497" i="21"/>
  <c r="I748" i="21"/>
  <c r="I583" i="21"/>
  <c r="I166" i="21"/>
  <c r="I198" i="21"/>
  <c r="I255" i="21"/>
  <c r="I322" i="21"/>
  <c r="I516" i="21"/>
  <c r="I515" i="21"/>
  <c r="I589" i="21"/>
  <c r="I406" i="21"/>
  <c r="I527" i="21"/>
  <c r="I577" i="21"/>
  <c r="I651" i="21"/>
  <c r="I726" i="21"/>
  <c r="I490" i="21"/>
  <c r="I795" i="21"/>
  <c r="I818" i="21"/>
  <c r="B158" i="21" l="1"/>
  <c r="B159" i="21" s="1"/>
  <c r="B160" i="21" s="1"/>
  <c r="B161" i="21" s="1"/>
  <c r="B157" i="21"/>
  <c r="I67" i="21"/>
  <c r="I13" i="21"/>
  <c r="I107" i="21"/>
  <c r="I55" i="21"/>
  <c r="I24" i="21"/>
  <c r="I168" i="21"/>
  <c r="I167" i="21"/>
  <c r="I439" i="21"/>
  <c r="I207" i="21"/>
  <c r="I416" i="21"/>
  <c r="I519" i="21"/>
  <c r="I819" i="21"/>
  <c r="I491" i="21"/>
  <c r="I652" i="21"/>
  <c r="I528" i="21"/>
  <c r="I590" i="21"/>
  <c r="I256" i="21"/>
  <c r="I498" i="21"/>
  <c r="I336" i="21"/>
  <c r="I698" i="21"/>
  <c r="I708" i="21"/>
  <c r="I429" i="21"/>
  <c r="I717" i="21"/>
  <c r="I272" i="21"/>
  <c r="I686" i="21"/>
  <c r="I559" i="21"/>
  <c r="I285" i="21"/>
  <c r="I804" i="21"/>
  <c r="I675" i="21"/>
  <c r="I617" i="21"/>
  <c r="I476" i="21"/>
  <c r="I475" i="21"/>
  <c r="I213" i="21"/>
  <c r="I143" i="21"/>
  <c r="I262" i="21"/>
  <c r="I261" i="21"/>
  <c r="I184" i="21"/>
  <c r="I183" i="21"/>
  <c r="I767" i="21"/>
  <c r="I542" i="21"/>
  <c r="I445" i="21"/>
  <c r="I396" i="21"/>
  <c r="I663" i="21"/>
  <c r="I251" i="21"/>
  <c r="I196" i="21"/>
  <c r="I195" i="21"/>
  <c r="I323" i="21"/>
  <c r="I242" i="21"/>
  <c r="I317" i="21"/>
  <c r="I349" i="21"/>
  <c r="I376" i="21"/>
  <c r="I568" i="21"/>
  <c r="I188" i="21"/>
  <c r="I187" i="21"/>
  <c r="I222" i="21"/>
  <c r="I796" i="21"/>
  <c r="I727" i="21"/>
  <c r="I578" i="21"/>
  <c r="I407" i="21"/>
  <c r="I200" i="21"/>
  <c r="I199" i="21"/>
  <c r="I584" i="21"/>
  <c r="I749" i="21"/>
  <c r="I453" i="21"/>
  <c r="I742" i="21"/>
  <c r="I628" i="21"/>
  <c r="I486" i="21"/>
  <c r="I231" i="21"/>
  <c r="I760" i="21"/>
  <c r="I779" i="21"/>
  <c r="I550" i="21"/>
  <c r="I792" i="21"/>
  <c r="I791" i="21"/>
  <c r="I479" i="21"/>
  <c r="I310" i="21"/>
  <c r="I603" i="21"/>
  <c r="I640" i="21"/>
  <c r="I362" i="21"/>
  <c r="I174" i="21"/>
  <c r="I173" i="21"/>
  <c r="I306" i="21"/>
  <c r="I305" i="21"/>
  <c r="I735" i="21"/>
  <c r="I734" i="21"/>
  <c r="I386" i="21"/>
  <c r="I293" i="21"/>
  <c r="I292" i="21"/>
  <c r="B165" i="21" l="1"/>
  <c r="B162" i="21"/>
  <c r="B163" i="21" s="1"/>
  <c r="B164" i="21" s="1"/>
  <c r="I14" i="21"/>
  <c r="I25" i="21"/>
  <c r="I56" i="21"/>
  <c r="I108" i="21"/>
  <c r="I68" i="21"/>
  <c r="I387" i="21"/>
  <c r="I551" i="21"/>
  <c r="I761" i="21"/>
  <c r="I743" i="21"/>
  <c r="I585" i="21"/>
  <c r="I728" i="21"/>
  <c r="I569" i="21"/>
  <c r="I350" i="21"/>
  <c r="I286" i="21"/>
  <c r="I363" i="21"/>
  <c r="I604" i="21"/>
  <c r="I311" i="21"/>
  <c r="I780" i="21"/>
  <c r="I232" i="21"/>
  <c r="I629" i="21"/>
  <c r="I454" i="21"/>
  <c r="I750" i="21"/>
  <c r="I580" i="21"/>
  <c r="I579" i="21"/>
  <c r="I223" i="21"/>
  <c r="I243" i="21"/>
  <c r="I664" i="21"/>
  <c r="I397" i="21"/>
  <c r="I544" i="21"/>
  <c r="I543" i="21"/>
  <c r="I144" i="21"/>
  <c r="I677" i="21"/>
  <c r="I676" i="21"/>
  <c r="I687" i="21"/>
  <c r="I718" i="21"/>
  <c r="I710" i="21"/>
  <c r="I709" i="21"/>
  <c r="I337" i="21"/>
  <c r="I529" i="21"/>
  <c r="I492" i="21"/>
  <c r="I820" i="21"/>
  <c r="I520" i="21"/>
  <c r="I417" i="21"/>
  <c r="I440" i="21"/>
  <c r="I377" i="21"/>
  <c r="I318" i="21"/>
  <c r="I214" i="21"/>
  <c r="I560" i="21"/>
  <c r="I641" i="21"/>
  <c r="I480" i="21"/>
  <c r="I488" i="21"/>
  <c r="I487" i="21"/>
  <c r="I408" i="21"/>
  <c r="I798" i="21"/>
  <c r="I797" i="21"/>
  <c r="I324" i="21"/>
  <c r="I252" i="21"/>
  <c r="I253" i="21"/>
  <c r="I447" i="21"/>
  <c r="I446" i="21"/>
  <c r="I768" i="21"/>
  <c r="I618" i="21"/>
  <c r="I805" i="21"/>
  <c r="I806" i="21"/>
  <c r="I273" i="21"/>
  <c r="I430" i="21"/>
  <c r="I699" i="21"/>
  <c r="I499" i="21"/>
  <c r="I257" i="21"/>
  <c r="I591" i="21"/>
  <c r="I653" i="21"/>
  <c r="I208" i="21"/>
  <c r="B166" i="21" l="1"/>
  <c r="B167" i="21" s="1"/>
  <c r="B168" i="21" s="1"/>
  <c r="B170" i="21" s="1"/>
  <c r="B171" i="21" s="1"/>
  <c r="B172" i="21" s="1"/>
  <c r="B173" i="21" s="1"/>
  <c r="B174" i="21" s="1"/>
  <c r="I15" i="21"/>
  <c r="I69" i="21"/>
  <c r="I109" i="21"/>
  <c r="I57" i="21"/>
  <c r="I26" i="21"/>
  <c r="I654" i="21"/>
  <c r="I215" i="21"/>
  <c r="I378" i="21"/>
  <c r="I145" i="21"/>
  <c r="I456" i="21"/>
  <c r="I455" i="21"/>
  <c r="I233" i="21"/>
  <c r="I592" i="21"/>
  <c r="I500" i="21"/>
  <c r="I431" i="21"/>
  <c r="I769" i="21"/>
  <c r="I325" i="21"/>
  <c r="I409" i="21"/>
  <c r="I642" i="21"/>
  <c r="I418" i="21"/>
  <c r="I821" i="21"/>
  <c r="I530" i="21"/>
  <c r="I688" i="21"/>
  <c r="I398" i="21"/>
  <c r="I244" i="21"/>
  <c r="I312" i="21"/>
  <c r="I364" i="21"/>
  <c r="I287" i="21"/>
  <c r="I570" i="21"/>
  <c r="I587" i="21"/>
  <c r="I586" i="21"/>
  <c r="I763" i="21"/>
  <c r="I762" i="21"/>
  <c r="I210" i="21"/>
  <c r="I209" i="21"/>
  <c r="I482" i="21"/>
  <c r="I481" i="21"/>
  <c r="I781" i="21"/>
  <c r="I745" i="21"/>
  <c r="I744" i="21"/>
  <c r="I258" i="21"/>
  <c r="I700" i="21"/>
  <c r="I274" i="21"/>
  <c r="I619" i="21"/>
  <c r="I562" i="21"/>
  <c r="I561" i="21"/>
  <c r="I320" i="21"/>
  <c r="I319" i="21"/>
  <c r="I442" i="21"/>
  <c r="I441" i="21"/>
  <c r="I521" i="21"/>
  <c r="I494" i="21"/>
  <c r="I493" i="21"/>
  <c r="I338" i="21"/>
  <c r="I719" i="21"/>
  <c r="I665" i="21"/>
  <c r="I224" i="21"/>
  <c r="I751" i="21"/>
  <c r="I630" i="21"/>
  <c r="I605" i="21"/>
  <c r="I351" i="21"/>
  <c r="I731" i="21"/>
  <c r="I729" i="21"/>
  <c r="I552" i="21"/>
  <c r="I388" i="21"/>
  <c r="B178" i="21" l="1"/>
  <c r="B179" i="21" s="1"/>
  <c r="B180" i="21" s="1"/>
  <c r="B181" i="21" s="1"/>
  <c r="B182" i="21" s="1"/>
  <c r="B183" i="21" s="1"/>
  <c r="B184" i="21" s="1"/>
  <c r="B175" i="21"/>
  <c r="B176" i="21" s="1"/>
  <c r="B177" i="21" s="1"/>
  <c r="I27" i="21"/>
  <c r="I58" i="21"/>
  <c r="I110" i="21"/>
  <c r="I70" i="21"/>
  <c r="I16" i="21"/>
  <c r="I389" i="21"/>
  <c r="I752" i="21"/>
  <c r="I225" i="21"/>
  <c r="I275" i="21"/>
  <c r="I314" i="21"/>
  <c r="I313" i="21"/>
  <c r="I352" i="21"/>
  <c r="I631" i="21"/>
  <c r="I720" i="21"/>
  <c r="I522" i="21"/>
  <c r="I289" i="21"/>
  <c r="I288" i="21"/>
  <c r="I399" i="21"/>
  <c r="I822" i="21"/>
  <c r="I643" i="21"/>
  <c r="I326" i="21"/>
  <c r="I770" i="21"/>
  <c r="I501" i="21"/>
  <c r="I379" i="21"/>
  <c r="I655" i="21"/>
  <c r="I553" i="21"/>
  <c r="I245" i="21"/>
  <c r="I410" i="21"/>
  <c r="I606" i="21"/>
  <c r="I666" i="21"/>
  <c r="I339" i="21"/>
  <c r="I621" i="21"/>
  <c r="I701" i="21"/>
  <c r="I782" i="21"/>
  <c r="I571" i="21"/>
  <c r="I365" i="21"/>
  <c r="I689" i="21"/>
  <c r="I531" i="21"/>
  <c r="I419" i="21"/>
  <c r="I432" i="21"/>
  <c r="I593" i="21"/>
  <c r="I234" i="21"/>
  <c r="I146" i="21"/>
  <c r="I217" i="21"/>
  <c r="I216" i="21"/>
  <c r="B185" i="21" l="1"/>
  <c r="B186" i="21" s="1"/>
  <c r="B187" i="21" s="1"/>
  <c r="B188" i="21" s="1"/>
  <c r="B189" i="21" s="1"/>
  <c r="B190" i="21" s="1"/>
  <c r="B191" i="21" s="1"/>
  <c r="B192" i="21" s="1"/>
  <c r="B193" i="21" s="1"/>
  <c r="B194" i="21" s="1"/>
  <c r="B195" i="21" s="1"/>
  <c r="B196" i="21" s="1"/>
  <c r="B197" i="21" s="1"/>
  <c r="B198" i="21" s="1"/>
  <c r="B199" i="21" s="1"/>
  <c r="B200" i="21" s="1"/>
  <c r="B201" i="21" s="1"/>
  <c r="B202" i="21" s="1"/>
  <c r="B203" i="21" s="1"/>
  <c r="B204" i="21" s="1"/>
  <c r="B205" i="21" s="1"/>
  <c r="B206" i="21" s="1"/>
  <c r="B207" i="21" s="1"/>
  <c r="B208" i="21" s="1"/>
  <c r="B209" i="21" s="1"/>
  <c r="B210" i="21" s="1"/>
  <c r="I28" i="21"/>
  <c r="I18" i="21"/>
  <c r="I71" i="21"/>
  <c r="I111" i="21"/>
  <c r="I59" i="21"/>
  <c r="I433" i="21"/>
  <c r="I147" i="21"/>
  <c r="I594" i="21"/>
  <c r="I420" i="21"/>
  <c r="I690" i="21"/>
  <c r="I572" i="21"/>
  <c r="I622" i="21"/>
  <c r="I667" i="21"/>
  <c r="I411" i="21"/>
  <c r="I657" i="21"/>
  <c r="I502" i="21"/>
  <c r="I327" i="21"/>
  <c r="I824" i="21"/>
  <c r="I823" i="21"/>
  <c r="I400" i="21"/>
  <c r="I721" i="21"/>
  <c r="I353" i="21"/>
  <c r="I276" i="21"/>
  <c r="I753" i="21"/>
  <c r="I235" i="21"/>
  <c r="I532" i="21"/>
  <c r="I366" i="21"/>
  <c r="I783" i="21"/>
  <c r="I702" i="21"/>
  <c r="I340" i="21"/>
  <c r="I607" i="21"/>
  <c r="I246" i="21"/>
  <c r="I554" i="21"/>
  <c r="I380" i="21"/>
  <c r="I771" i="21"/>
  <c r="I645" i="21"/>
  <c r="I524" i="21"/>
  <c r="I523" i="21"/>
  <c r="I633" i="21"/>
  <c r="I226" i="21"/>
  <c r="I390" i="21"/>
  <c r="B211" i="21" l="1"/>
  <c r="I60" i="21"/>
  <c r="I112" i="21"/>
  <c r="I72" i="21"/>
  <c r="I20" i="21"/>
  <c r="I19" i="21"/>
  <c r="I29" i="21"/>
  <c r="I228" i="21"/>
  <c r="I227" i="21"/>
  <c r="I634" i="21"/>
  <c r="I646" i="21"/>
  <c r="I381" i="21"/>
  <c r="I248" i="21"/>
  <c r="I247" i="21"/>
  <c r="I341" i="21"/>
  <c r="I784" i="21"/>
  <c r="I533" i="21"/>
  <c r="I754" i="21"/>
  <c r="I354" i="21"/>
  <c r="I503" i="21"/>
  <c r="I668" i="21"/>
  <c r="I691" i="21"/>
  <c r="I595" i="21"/>
  <c r="I391" i="21"/>
  <c r="I772" i="21"/>
  <c r="I556" i="21"/>
  <c r="I555" i="21"/>
  <c r="I608" i="21"/>
  <c r="I704" i="21"/>
  <c r="I703" i="21"/>
  <c r="I367" i="21"/>
  <c r="I236" i="21"/>
  <c r="I277" i="21"/>
  <c r="I723" i="21"/>
  <c r="I722" i="21"/>
  <c r="I401" i="21"/>
  <c r="I328" i="21"/>
  <c r="I658" i="21"/>
  <c r="I413" i="21"/>
  <c r="I412" i="21"/>
  <c r="I623" i="21"/>
  <c r="I574" i="21"/>
  <c r="I573" i="21"/>
  <c r="I421" i="21"/>
  <c r="I148" i="21"/>
  <c r="I434" i="21"/>
  <c r="B229" i="21" l="1"/>
  <c r="B212" i="21"/>
  <c r="B213" i="21" s="1"/>
  <c r="B214" i="21" s="1"/>
  <c r="B215" i="21" s="1"/>
  <c r="B216" i="21" s="1"/>
  <c r="B217" i="21" s="1"/>
  <c r="I30" i="21"/>
  <c r="I73" i="21"/>
  <c r="I113" i="21"/>
  <c r="I61" i="21"/>
  <c r="I355" i="21"/>
  <c r="I436" i="21"/>
  <c r="I435" i="21"/>
  <c r="I423" i="21"/>
  <c r="I422" i="21"/>
  <c r="I625" i="21"/>
  <c r="I624" i="21"/>
  <c r="I660" i="21"/>
  <c r="I659" i="21"/>
  <c r="I403" i="21"/>
  <c r="I402" i="21"/>
  <c r="I278" i="21"/>
  <c r="I368" i="21"/>
  <c r="I609" i="21"/>
  <c r="I773" i="21"/>
  <c r="I692" i="21"/>
  <c r="I669" i="21"/>
  <c r="I504" i="21"/>
  <c r="I535" i="21"/>
  <c r="I534" i="21"/>
  <c r="I342" i="21"/>
  <c r="I383" i="21"/>
  <c r="I382" i="21"/>
  <c r="I635" i="21"/>
  <c r="I329" i="21"/>
  <c r="I149" i="21"/>
  <c r="I238" i="21"/>
  <c r="I237" i="21"/>
  <c r="I393" i="21"/>
  <c r="I392" i="21"/>
  <c r="I596" i="21"/>
  <c r="I755" i="21"/>
  <c r="I787" i="21"/>
  <c r="I785" i="21"/>
  <c r="I647" i="21"/>
  <c r="B239" i="21" l="1"/>
  <c r="B230" i="21"/>
  <c r="B231" i="21" s="1"/>
  <c r="B232" i="21" s="1"/>
  <c r="B233" i="21" s="1"/>
  <c r="B234" i="21" s="1"/>
  <c r="B235" i="21" s="1"/>
  <c r="B236" i="21" s="1"/>
  <c r="B237" i="21" s="1"/>
  <c r="B238" i="21" s="1"/>
  <c r="I62" i="21"/>
  <c r="I114" i="21"/>
  <c r="I74" i="21"/>
  <c r="I32" i="21"/>
  <c r="I757" i="21"/>
  <c r="I756" i="21"/>
  <c r="I597" i="21"/>
  <c r="I330" i="21"/>
  <c r="I150" i="21"/>
  <c r="I637" i="21"/>
  <c r="I636" i="21"/>
  <c r="I343" i="21"/>
  <c r="I506" i="21"/>
  <c r="I505" i="21"/>
  <c r="I693" i="21"/>
  <c r="I610" i="21"/>
  <c r="I279" i="21"/>
  <c r="I356" i="21"/>
  <c r="I649" i="21"/>
  <c r="I648" i="21"/>
  <c r="I670" i="21"/>
  <c r="I774" i="21"/>
  <c r="I369" i="21"/>
  <c r="B240" i="21" l="1"/>
  <c r="B241" i="21" s="1"/>
  <c r="B242" i="21" s="1"/>
  <c r="B243" i="21" s="1"/>
  <c r="B244" i="21" s="1"/>
  <c r="B245" i="21" s="1"/>
  <c r="B246" i="21" s="1"/>
  <c r="B247" i="21" s="1"/>
  <c r="B248" i="21" s="1"/>
  <c r="B249" i="21" s="1"/>
  <c r="B250" i="21" s="1"/>
  <c r="B251" i="21" s="1"/>
  <c r="B252" i="21" s="1"/>
  <c r="B253" i="21" s="1"/>
  <c r="I34" i="21"/>
  <c r="I33" i="21"/>
  <c r="I75" i="21"/>
  <c r="I116" i="21"/>
  <c r="I115" i="21"/>
  <c r="I64" i="21"/>
  <c r="I63" i="21"/>
  <c r="I370" i="21"/>
  <c r="I776" i="21"/>
  <c r="I775" i="21"/>
  <c r="I357" i="21"/>
  <c r="I611" i="21"/>
  <c r="I331" i="21"/>
  <c r="I672" i="21"/>
  <c r="I671" i="21"/>
  <c r="I280" i="21"/>
  <c r="I695" i="21"/>
  <c r="I694" i="21"/>
  <c r="I344" i="21"/>
  <c r="I152" i="21"/>
  <c r="I151" i="21"/>
  <c r="I598" i="21"/>
  <c r="B254" i="21" l="1"/>
  <c r="I77" i="21"/>
  <c r="I76" i="21"/>
  <c r="I600" i="21"/>
  <c r="I599" i="21"/>
  <c r="I613" i="21"/>
  <c r="I612" i="21"/>
  <c r="I346" i="21"/>
  <c r="I345" i="21"/>
  <c r="I282" i="21"/>
  <c r="I281" i="21"/>
  <c r="I333" i="21"/>
  <c r="I332" i="21"/>
  <c r="I359" i="21"/>
  <c r="I358" i="21"/>
  <c r="I372" i="21"/>
  <c r="I371" i="21"/>
  <c r="B259" i="21" l="1"/>
  <c r="B255" i="21"/>
  <c r="B256" i="21" s="1"/>
  <c r="B257" i="21" s="1"/>
  <c r="B258" i="21" s="1"/>
  <c r="B266" i="21" l="1"/>
  <c r="B260" i="21"/>
  <c r="B261" i="21" s="1"/>
  <c r="B262" i="21" s="1"/>
  <c r="B267" i="21" l="1"/>
  <c r="B268" i="21" s="1"/>
  <c r="B270" i="21"/>
  <c r="B271" i="21" l="1"/>
  <c r="B272" i="21" s="1"/>
  <c r="B273" i="21" s="1"/>
  <c r="B274" i="21" s="1"/>
  <c r="B275" i="21" s="1"/>
  <c r="B276" i="21" s="1"/>
  <c r="B277" i="21" s="1"/>
  <c r="B278" i="21" s="1"/>
  <c r="B279" i="21" s="1"/>
  <c r="B280" i="21" s="1"/>
  <c r="B281" i="21" s="1"/>
  <c r="B282" i="21" s="1"/>
  <c r="B283" i="21"/>
  <c r="B290" i="21" s="1"/>
  <c r="B291" i="21" s="1"/>
  <c r="B298" i="21" l="1"/>
  <c r="B292" i="21"/>
  <c r="B297" i="21"/>
  <c r="B284" i="21"/>
  <c r="B285" i="21" s="1"/>
  <c r="B286" i="21" s="1"/>
  <c r="B287" i="21" s="1"/>
  <c r="B288" i="21" s="1"/>
  <c r="B289" i="21" s="1"/>
  <c r="B302" i="21" l="1"/>
  <c r="B303" i="21" s="1"/>
  <c r="B304" i="21" s="1"/>
  <c r="B305" i="21" s="1"/>
  <c r="B306" i="21" s="1"/>
  <c r="B293" i="21"/>
  <c r="B299" i="21"/>
  <c r="B308" i="21" l="1"/>
  <c r="B294" i="21"/>
  <c r="B300" i="21"/>
  <c r="B315" i="21" l="1"/>
  <c r="B321" i="21" s="1"/>
  <c r="B309" i="21"/>
  <c r="B301" i="21"/>
  <c r="B295" i="21"/>
  <c r="B296" i="21" s="1"/>
  <c r="B310" i="21" l="1"/>
  <c r="B316" i="21"/>
  <c r="B334" i="21"/>
  <c r="B322" i="21"/>
  <c r="B323" i="21" s="1"/>
  <c r="B324" i="21" s="1"/>
  <c r="B325" i="21" s="1"/>
  <c r="B326" i="21" s="1"/>
  <c r="B327" i="21" s="1"/>
  <c r="B328" i="21" s="1"/>
  <c r="B329" i="21" s="1"/>
  <c r="B330" i="21" s="1"/>
  <c r="B331" i="21" s="1"/>
  <c r="B332" i="21" s="1"/>
  <c r="B333" i="21" s="1"/>
  <c r="B311" i="21" l="1"/>
  <c r="B317" i="21"/>
  <c r="B347" i="21"/>
  <c r="B335" i="21"/>
  <c r="B336" i="21" s="1"/>
  <c r="B337" i="21" s="1"/>
  <c r="B338" i="21" s="1"/>
  <c r="B339" i="21" s="1"/>
  <c r="B340" i="21" s="1"/>
  <c r="B341" i="21" s="1"/>
  <c r="B342" i="21" s="1"/>
  <c r="B343" i="21" s="1"/>
  <c r="B344" i="21" s="1"/>
  <c r="B345" i="21" s="1"/>
  <c r="B346" i="21" s="1"/>
  <c r="B312" i="21" l="1"/>
  <c r="B318" i="21"/>
  <c r="B360" i="21"/>
  <c r="B374" i="21" s="1"/>
  <c r="B375" i="21" s="1"/>
  <c r="B376" i="21" s="1"/>
  <c r="B377" i="21" s="1"/>
  <c r="B378" i="21" s="1"/>
  <c r="B379" i="21" s="1"/>
  <c r="B380" i="21" s="1"/>
  <c r="B381" i="21" s="1"/>
  <c r="B382" i="21" s="1"/>
  <c r="B383" i="21" s="1"/>
  <c r="B348" i="21"/>
  <c r="B349" i="21" s="1"/>
  <c r="B350" i="21" s="1"/>
  <c r="B351" i="21" s="1"/>
  <c r="B352" i="21" s="1"/>
  <c r="B353" i="21" s="1"/>
  <c r="B354" i="21" s="1"/>
  <c r="B355" i="21" s="1"/>
  <c r="B356" i="21" s="1"/>
  <c r="B357" i="21" s="1"/>
  <c r="B358" i="21" s="1"/>
  <c r="B359" i="21" s="1"/>
  <c r="B313" i="21" l="1"/>
  <c r="B319" i="21"/>
  <c r="B384" i="21"/>
  <c r="B361" i="21"/>
  <c r="B362" i="21" s="1"/>
  <c r="B363" i="21" s="1"/>
  <c r="B364" i="21" s="1"/>
  <c r="B365" i="21" s="1"/>
  <c r="B366" i="21" s="1"/>
  <c r="B367" i="21" s="1"/>
  <c r="B368" i="21" s="1"/>
  <c r="B369" i="21" s="1"/>
  <c r="B370" i="21" s="1"/>
  <c r="B371" i="21" s="1"/>
  <c r="B372" i="21" s="1"/>
  <c r="B314" i="21" l="1"/>
  <c r="B320" i="21"/>
  <c r="B394" i="21"/>
  <c r="B385" i="21"/>
  <c r="B386" i="21" s="1"/>
  <c r="B387" i="21" s="1"/>
  <c r="B388" i="21" s="1"/>
  <c r="B389" i="21" s="1"/>
  <c r="B390" i="21" s="1"/>
  <c r="B391" i="21" s="1"/>
  <c r="B392" i="21" s="1"/>
  <c r="B393" i="21" s="1"/>
  <c r="B404" i="21" l="1"/>
  <c r="B395" i="21"/>
  <c r="B396" i="21" s="1"/>
  <c r="B397" i="21" s="1"/>
  <c r="B398" i="21" s="1"/>
  <c r="B399" i="21" s="1"/>
  <c r="B400" i="21" s="1"/>
  <c r="B401" i="21" s="1"/>
  <c r="B402" i="21" s="1"/>
  <c r="B403" i="21" s="1"/>
  <c r="B414" i="21" l="1"/>
  <c r="B427" i="21" s="1"/>
  <c r="B428" i="21" s="1"/>
  <c r="B405" i="21"/>
  <c r="B406" i="21" s="1"/>
  <c r="B407" i="21" s="1"/>
  <c r="B408" i="21" s="1"/>
  <c r="B409" i="21" s="1"/>
  <c r="B410" i="21" s="1"/>
  <c r="B411" i="21" s="1"/>
  <c r="B412" i="21" s="1"/>
  <c r="B413" i="21" s="1"/>
  <c r="B429" i="21" l="1"/>
  <c r="B438" i="21"/>
  <c r="B437" i="21"/>
  <c r="B443" i="21" s="1"/>
  <c r="B448" i="21" s="1"/>
  <c r="B451" i="21" s="1"/>
  <c r="B458" i="21" s="1"/>
  <c r="B461" i="21" s="1"/>
  <c r="B415" i="21"/>
  <c r="B416" i="21" s="1"/>
  <c r="B417" i="21" s="1"/>
  <c r="B418" i="21" s="1"/>
  <c r="B419" i="21" s="1"/>
  <c r="B420" i="21" s="1"/>
  <c r="B421" i="21" s="1"/>
  <c r="B422" i="21" s="1"/>
  <c r="B423" i="21" s="1"/>
  <c r="B424" i="21" s="1"/>
  <c r="B425" i="21" s="1"/>
  <c r="B426" i="21" s="1"/>
  <c r="B462" i="21" l="1"/>
  <c r="B467" i="21"/>
  <c r="B473" i="21" s="1"/>
  <c r="B477" i="21" s="1"/>
  <c r="B452" i="21"/>
  <c r="B444" i="21"/>
  <c r="B445" i="21"/>
  <c r="B449" i="21" s="1"/>
  <c r="B430" i="21"/>
  <c r="B439" i="21"/>
  <c r="B483" i="21" l="1"/>
  <c r="B478" i="21"/>
  <c r="B479" i="21" s="1"/>
  <c r="B480" i="21" s="1"/>
  <c r="B481" i="21" s="1"/>
  <c r="B482" i="21" s="1"/>
  <c r="B463" i="21"/>
  <c r="B468" i="21"/>
  <c r="B453" i="21"/>
  <c r="B459" i="21"/>
  <c r="B431" i="21"/>
  <c r="B440" i="21"/>
  <c r="B447" i="21"/>
  <c r="B450" i="21" s="1"/>
  <c r="B446" i="21"/>
  <c r="B474" i="21" l="1"/>
  <c r="B469" i="21"/>
  <c r="B464" i="21"/>
  <c r="B489" i="21"/>
  <c r="B484" i="21"/>
  <c r="B485" i="21" s="1"/>
  <c r="B486" i="21" s="1"/>
  <c r="B487" i="21" s="1"/>
  <c r="B488" i="21" s="1"/>
  <c r="B454" i="21"/>
  <c r="B455" i="21" s="1"/>
  <c r="B456" i="21" s="1"/>
  <c r="B460" i="21"/>
  <c r="B432" i="21"/>
  <c r="B441" i="21"/>
  <c r="B475" i="21" l="1"/>
  <c r="B495" i="21"/>
  <c r="B490" i="21"/>
  <c r="B491" i="21" s="1"/>
  <c r="B492" i="21" s="1"/>
  <c r="B493" i="21" s="1"/>
  <c r="B494" i="21" s="1"/>
  <c r="B465" i="21"/>
  <c r="B470" i="21"/>
  <c r="B433" i="21"/>
  <c r="B434" i="21" s="1"/>
  <c r="B435" i="21" s="1"/>
  <c r="B436" i="21" s="1"/>
  <c r="B442" i="21"/>
  <c r="B466" i="21" l="1"/>
  <c r="B472" i="21" s="1"/>
  <c r="B471" i="21"/>
  <c r="B507" i="21"/>
  <c r="B496" i="21"/>
  <c r="B497" i="21" s="1"/>
  <c r="B498" i="21" s="1"/>
  <c r="B499" i="21" s="1"/>
  <c r="B500" i="21" s="1"/>
  <c r="B501" i="21" s="1"/>
  <c r="B502" i="21" s="1"/>
  <c r="B503" i="21" s="1"/>
  <c r="B504" i="21" s="1"/>
  <c r="B505" i="21" s="1"/>
  <c r="B506" i="21" s="1"/>
  <c r="B514" i="21" l="1"/>
  <c r="B508" i="21"/>
  <c r="B509" i="21" s="1"/>
  <c r="B510" i="21" s="1"/>
  <c r="B511" i="21" s="1"/>
  <c r="B512" i="21" s="1"/>
  <c r="B513" i="21" s="1"/>
  <c r="B517" i="21" l="1"/>
  <c r="B515" i="21"/>
  <c r="B516" i="21" s="1"/>
  <c r="B525" i="21" l="1"/>
  <c r="B518" i="21"/>
  <c r="B519" i="21" s="1"/>
  <c r="B520" i="21" s="1"/>
  <c r="B521" i="21" s="1"/>
  <c r="B522" i="21" s="1"/>
  <c r="B523" i="21" s="1"/>
  <c r="B524" i="21" s="1"/>
  <c r="B539" i="21" l="1"/>
  <c r="B526" i="21"/>
  <c r="B527" i="21" s="1"/>
  <c r="B528" i="21" s="1"/>
  <c r="B529" i="21" s="1"/>
  <c r="B530" i="21" s="1"/>
  <c r="B531" i="21" s="1"/>
  <c r="B532" i="21" s="1"/>
  <c r="B533" i="21" s="1"/>
  <c r="B534" i="21" s="1"/>
  <c r="B535" i="21" s="1"/>
  <c r="B536" i="21" s="1"/>
  <c r="B537" i="21" s="1"/>
  <c r="B538" i="21" s="1"/>
  <c r="B548" i="21" l="1"/>
  <c r="B540" i="21"/>
  <c r="B541" i="21" s="1"/>
  <c r="B542" i="21" s="1"/>
  <c r="B543" i="21" s="1"/>
  <c r="B544" i="21" s="1"/>
  <c r="B545" i="21" s="1"/>
  <c r="B546" i="21" s="1"/>
  <c r="B547" i="21" s="1"/>
  <c r="B557" i="21" l="1"/>
  <c r="B549" i="21"/>
  <c r="B550" i="21" s="1"/>
  <c r="B551" i="21" s="1"/>
  <c r="B552" i="21" s="1"/>
  <c r="B553" i="21" s="1"/>
  <c r="B554" i="21" s="1"/>
  <c r="B555" i="21" s="1"/>
  <c r="B556" i="21" s="1"/>
  <c r="B563" i="21" l="1"/>
  <c r="B558" i="21"/>
  <c r="B559" i="21" s="1"/>
  <c r="B560" i="21" s="1"/>
  <c r="B561" i="21" s="1"/>
  <c r="B562" i="21" s="1"/>
  <c r="B566" i="21" l="1"/>
  <c r="B575" i="21" s="1"/>
  <c r="B576" i="21" s="1"/>
  <c r="B577" i="21" s="1"/>
  <c r="B578" i="21" s="1"/>
  <c r="B579" i="21" s="1"/>
  <c r="B580" i="21" s="1"/>
  <c r="B564" i="21"/>
  <c r="B565" i="21" s="1"/>
  <c r="B582" i="21" l="1"/>
  <c r="B567" i="21"/>
  <c r="B568" i="21" s="1"/>
  <c r="B569" i="21" s="1"/>
  <c r="B570" i="21" s="1"/>
  <c r="B571" i="21" s="1"/>
  <c r="B572" i="21" s="1"/>
  <c r="B573" i="21" s="1"/>
  <c r="B574" i="21" s="1"/>
  <c r="B588" i="21" l="1"/>
  <c r="B601" i="21" s="1"/>
  <c r="B602" i="21" s="1"/>
  <c r="B603" i="21" s="1"/>
  <c r="B604" i="21" s="1"/>
  <c r="B605" i="21" s="1"/>
  <c r="B606" i="21" s="1"/>
  <c r="B607" i="21" s="1"/>
  <c r="B608" i="21" s="1"/>
  <c r="B609" i="21" s="1"/>
  <c r="B610" i="21" s="1"/>
  <c r="B611" i="21" s="1"/>
  <c r="B612" i="21" s="1"/>
  <c r="B613" i="21" s="1"/>
  <c r="B583" i="21"/>
  <c r="B584" i="21" s="1"/>
  <c r="B585" i="21" s="1"/>
  <c r="B586" i="21" s="1"/>
  <c r="B587" i="21" s="1"/>
  <c r="B614" i="21" l="1"/>
  <c r="B589" i="21"/>
  <c r="B590" i="21" s="1"/>
  <c r="B591" i="21" s="1"/>
  <c r="B592" i="21" s="1"/>
  <c r="B593" i="21" s="1"/>
  <c r="B594" i="21" s="1"/>
  <c r="B595" i="21" s="1"/>
  <c r="B596" i="21" s="1"/>
  <c r="B597" i="21" s="1"/>
  <c r="B598" i="21" s="1"/>
  <c r="B599" i="21" s="1"/>
  <c r="B600" i="21" s="1"/>
  <c r="B626" i="21" l="1"/>
  <c r="B615" i="21"/>
  <c r="B616" i="21" s="1"/>
  <c r="B617" i="21" s="1"/>
  <c r="B618" i="21" s="1"/>
  <c r="B619" i="21" s="1"/>
  <c r="B638" i="21" l="1"/>
  <c r="B627" i="21"/>
  <c r="B628" i="21" s="1"/>
  <c r="B629" i="21" s="1"/>
  <c r="B630" i="21" s="1"/>
  <c r="B631" i="21" s="1"/>
  <c r="B621" i="21"/>
  <c r="B622" i="21" s="1"/>
  <c r="B623" i="21" s="1"/>
  <c r="B624" i="21" s="1"/>
  <c r="B625" i="21" s="1"/>
  <c r="B620" i="21"/>
  <c r="B633" i="21" l="1"/>
  <c r="B634" i="21" s="1"/>
  <c r="B635" i="21" s="1"/>
  <c r="B636" i="21" s="1"/>
  <c r="B637" i="21" s="1"/>
  <c r="B632" i="21"/>
  <c r="B650" i="21"/>
  <c r="B639" i="21"/>
  <c r="B640" i="21" s="1"/>
  <c r="B641" i="21" s="1"/>
  <c r="B642" i="21" s="1"/>
  <c r="B643" i="21" s="1"/>
  <c r="B644" i="21" s="1"/>
  <c r="B645" i="21" s="1"/>
  <c r="B646" i="21" s="1"/>
  <c r="B647" i="21" s="1"/>
  <c r="B648" i="21" s="1"/>
  <c r="B649" i="21" s="1"/>
  <c r="B661" i="21" l="1"/>
  <c r="B651" i="21"/>
  <c r="B652" i="21" s="1"/>
  <c r="B653" i="21" s="1"/>
  <c r="B654" i="21" s="1"/>
  <c r="B655" i="21" s="1"/>
  <c r="B656" i="21" s="1"/>
  <c r="B657" i="21" s="1"/>
  <c r="B658" i="21" s="1"/>
  <c r="B659" i="21" s="1"/>
  <c r="B660" i="21" s="1"/>
  <c r="B673" i="21" l="1"/>
  <c r="B662" i="21"/>
  <c r="B663" i="21" s="1"/>
  <c r="B664" i="21" s="1"/>
  <c r="B665" i="21" s="1"/>
  <c r="B666" i="21" s="1"/>
  <c r="B667" i="21" s="1"/>
  <c r="B668" i="21" s="1"/>
  <c r="B669" i="21" s="1"/>
  <c r="B670" i="21" s="1"/>
  <c r="B671" i="21" s="1"/>
  <c r="B672" i="21" s="1"/>
  <c r="B678" i="21" l="1"/>
  <c r="B674" i="21"/>
  <c r="B675" i="21" s="1"/>
  <c r="B676" i="21" s="1"/>
  <c r="B677" i="21" s="1"/>
  <c r="B679" i="21" l="1"/>
  <c r="B680" i="21" s="1"/>
  <c r="B681" i="21" s="1"/>
  <c r="B682" i="21" s="1"/>
  <c r="B683" i="21" s="1"/>
  <c r="B684" i="21"/>
  <c r="B685" i="21" l="1"/>
  <c r="B686" i="21" s="1"/>
  <c r="B687" i="21" s="1"/>
  <c r="B688" i="21" s="1"/>
  <c r="B689" i="21" s="1"/>
  <c r="B690" i="21" s="1"/>
  <c r="B691" i="21" s="1"/>
  <c r="B692" i="21" s="1"/>
  <c r="B693" i="21" s="1"/>
  <c r="B694" i="21" s="1"/>
  <c r="B695" i="21" s="1"/>
  <c r="B696" i="21"/>
  <c r="B705" i="21" l="1"/>
  <c r="B697" i="21"/>
  <c r="B698" i="21" s="1"/>
  <c r="B699" i="21" s="1"/>
  <c r="B700" i="21" s="1"/>
  <c r="B701" i="21" s="1"/>
  <c r="B702" i="21" s="1"/>
  <c r="B703" i="21" s="1"/>
  <c r="B704" i="21" s="1"/>
  <c r="B714" i="21" l="1"/>
  <c r="B706" i="21"/>
  <c r="B707" i="21" s="1"/>
  <c r="B708" i="21" s="1"/>
  <c r="B709" i="21" s="1"/>
  <c r="B710" i="21" s="1"/>
  <c r="B711" i="21" s="1"/>
  <c r="B712" i="21" s="1"/>
  <c r="B713" i="21" s="1"/>
  <c r="B724" i="21" l="1"/>
  <c r="B715" i="21"/>
  <c r="B716" i="21" s="1"/>
  <c r="B717" i="21" s="1"/>
  <c r="B718" i="21" s="1"/>
  <c r="B719" i="21" s="1"/>
  <c r="B720" i="21" s="1"/>
  <c r="B721" i="21" s="1"/>
  <c r="B722" i="21" s="1"/>
  <c r="B723" i="21" s="1"/>
  <c r="B732" i="21" l="1"/>
  <c r="B725" i="21"/>
  <c r="B736" i="21" l="1"/>
  <c r="B737" i="21" s="1"/>
  <c r="B726" i="21"/>
  <c r="B733" i="21"/>
  <c r="B738" i="21" l="1"/>
  <c r="B727" i="21"/>
  <c r="B734" i="21"/>
  <c r="B740" i="21" l="1"/>
  <c r="B739" i="21"/>
  <c r="B728" i="21"/>
  <c r="B729" i="21" s="1"/>
  <c r="B735" i="21"/>
  <c r="B747" i="21" l="1"/>
  <c r="B741" i="21"/>
  <c r="B742" i="21" s="1"/>
  <c r="B743" i="21" s="1"/>
  <c r="B744" i="21" s="1"/>
  <c r="B745" i="21" s="1"/>
  <c r="B731" i="21"/>
  <c r="B730" i="21"/>
  <c r="B758" i="21" l="1"/>
  <c r="B765" i="21" s="1"/>
  <c r="B766" i="21" s="1"/>
  <c r="B767" i="21" s="1"/>
  <c r="B768" i="21" s="1"/>
  <c r="B769" i="21" s="1"/>
  <c r="B770" i="21" s="1"/>
  <c r="B771" i="21" s="1"/>
  <c r="B772" i="21" s="1"/>
  <c r="B773" i="21" s="1"/>
  <c r="B774" i="21" s="1"/>
  <c r="B775" i="21" s="1"/>
  <c r="B776" i="21" s="1"/>
  <c r="B748" i="21"/>
  <c r="B749" i="21" s="1"/>
  <c r="B750" i="21" s="1"/>
  <c r="B751" i="21" s="1"/>
  <c r="B752" i="21" s="1"/>
  <c r="B753" i="21" s="1"/>
  <c r="B754" i="21" s="1"/>
  <c r="B755" i="21" s="1"/>
  <c r="B756" i="21" s="1"/>
  <c r="B757" i="21" s="1"/>
  <c r="B777" i="21" l="1"/>
  <c r="B759" i="21"/>
  <c r="B760" i="21" s="1"/>
  <c r="B761" i="21" s="1"/>
  <c r="B762" i="21" s="1"/>
  <c r="B763" i="21" s="1"/>
  <c r="B788" i="21" l="1"/>
  <c r="B793" i="21" s="1"/>
  <c r="B799" i="21" s="1"/>
  <c r="B800" i="21" s="1"/>
  <c r="B778" i="21"/>
  <c r="B779" i="21" s="1"/>
  <c r="B780" i="21" s="1"/>
  <c r="B781" i="21" s="1"/>
  <c r="B782" i="21" s="1"/>
  <c r="B783" i="21" s="1"/>
  <c r="B784" i="21" s="1"/>
  <c r="B785" i="21" s="1"/>
  <c r="B801" i="21" l="1"/>
  <c r="B802" i="21" s="1"/>
  <c r="B803" i="21" s="1"/>
  <c r="B804" i="21" s="1"/>
  <c r="B805" i="21" s="1"/>
  <c r="B806" i="21" s="1"/>
  <c r="B808" i="21"/>
  <c r="B789" i="21"/>
  <c r="B787" i="21"/>
  <c r="B786" i="21"/>
  <c r="B809" i="21" l="1"/>
  <c r="B810" i="21" s="1"/>
  <c r="B811" i="21" s="1"/>
  <c r="B812" i="21" s="1"/>
  <c r="B813" i="21" s="1"/>
  <c r="B814" i="21"/>
  <c r="B815" i="21" s="1"/>
  <c r="B816" i="21" s="1"/>
  <c r="B817" i="21" s="1"/>
  <c r="B818" i="21" s="1"/>
  <c r="B819" i="21" s="1"/>
  <c r="B820" i="21" s="1"/>
  <c r="B821" i="21" s="1"/>
  <c r="B822" i="21" s="1"/>
  <c r="B823" i="21" s="1"/>
  <c r="B824" i="21" s="1"/>
  <c r="B790" i="21"/>
  <c r="B794" i="21"/>
  <c r="B791" i="21" l="1"/>
  <c r="B795" i="21"/>
  <c r="B792" i="21" l="1"/>
  <c r="B797" i="21" s="1"/>
  <c r="B798" i="21" s="1"/>
  <c r="B796" i="21"/>
</calcChain>
</file>

<file path=xl/comments1.xml><?xml version="1.0" encoding="utf-8"?>
<comments xmlns="http://schemas.openxmlformats.org/spreadsheetml/2006/main">
  <authors>
    <author>HP</author>
  </authors>
  <commentList>
    <comment ref="F58" authorId="0" shapeId="0">
      <text>
        <r>
          <rPr>
            <b/>
            <sz val="9"/>
            <color indexed="81"/>
            <rFont val="Tahoma"/>
            <charset val="1"/>
          </rPr>
          <t>HP:</t>
        </r>
        <r>
          <rPr>
            <sz val="9"/>
            <color indexed="81"/>
            <rFont val="Tahoma"/>
            <charset val="1"/>
          </rPr>
          <t xml:space="preserve">
La grande boite de tomate correspond au Garibou googo ou Anin-pa-moorè</t>
        </r>
      </text>
    </comment>
    <comment ref="A588" authorId="0" shapeId="0">
      <text>
        <r>
          <rPr>
            <b/>
            <sz val="9"/>
            <color indexed="81"/>
            <rFont val="Tahoma"/>
            <charset val="1"/>
          </rPr>
          <t>HP:</t>
        </r>
        <r>
          <rPr>
            <sz val="9"/>
            <color indexed="81"/>
            <rFont val="Tahoma"/>
            <charset val="1"/>
          </rPr>
          <t xml:space="preserve">
Il s'agit de quel pois (pois de terre? ou encore vouandzou)</t>
        </r>
      </text>
    </comment>
  </commentList>
</comments>
</file>

<file path=xl/sharedStrings.xml><?xml version="1.0" encoding="utf-8"?>
<sst xmlns="http://schemas.openxmlformats.org/spreadsheetml/2006/main" count="2622" uniqueCount="296">
  <si>
    <t>INSTITUT NATIONAL DE LA STATISTIQUE</t>
  </si>
  <si>
    <t>Latitude</t>
  </si>
  <si>
    <t>N</t>
  </si>
  <si>
    <t>Longitude</t>
  </si>
  <si>
    <t>W</t>
  </si>
  <si>
    <t>IDENTIFIANT DU MARCHE</t>
  </si>
  <si>
    <t>STRATE</t>
  </si>
  <si>
    <t>Coordonnées GPS du marché</t>
  </si>
  <si>
    <t>Adresse (localisation) du marché:</t>
  </si>
  <si>
    <t>MARCHE</t>
  </si>
  <si>
    <t>SECTION 0: RENSEIGNEMENTS DE CONTROLE</t>
  </si>
  <si>
    <t>A</t>
  </si>
  <si>
    <t>01.-</t>
  </si>
  <si>
    <t xml:space="preserve">Région </t>
  </si>
  <si>
    <t>NOM:</t>
  </si>
  <si>
    <t>CODE:</t>
  </si>
  <si>
    <t>02.-</t>
  </si>
  <si>
    <t>03.-</t>
  </si>
  <si>
    <t>04.-</t>
  </si>
  <si>
    <t>Milieu de résidence</t>
  </si>
  <si>
    <t>1. Urbain                              2. Rural</t>
  </si>
  <si>
    <t>05.-</t>
  </si>
  <si>
    <t>Village/Quartier</t>
  </si>
  <si>
    <t>06.-</t>
  </si>
  <si>
    <t>07.-</t>
  </si>
  <si>
    <t>B</t>
  </si>
  <si>
    <t>C</t>
  </si>
  <si>
    <t>Renseignements de contrôle</t>
  </si>
  <si>
    <t>Prénom et nom de l'agent enquêteur</t>
  </si>
  <si>
    <t>Prénom et nom du contrôleur</t>
  </si>
  <si>
    <t>Jour</t>
  </si>
  <si>
    <t>Mois</t>
  </si>
  <si>
    <t>Année</t>
  </si>
  <si>
    <t>Heure</t>
  </si>
  <si>
    <t>Minutes</t>
  </si>
  <si>
    <t>Début de collecte</t>
  </si>
  <si>
    <t>Fin de collecte</t>
  </si>
  <si>
    <t>Contrôle</t>
  </si>
  <si>
    <t>Résultat du questionnaire</t>
  </si>
  <si>
    <t xml:space="preserve">1=Complet                         2=Partiel </t>
  </si>
  <si>
    <t>Identification du marché</t>
  </si>
  <si>
    <t>Numéro du marché dans la strate</t>
  </si>
  <si>
    <t>Nº de la strate</t>
  </si>
  <si>
    <t>Langue</t>
  </si>
  <si>
    <t>Caractéristiques du marché</t>
  </si>
  <si>
    <t>Nom du marché</t>
  </si>
  <si>
    <t>Localisation du marché</t>
  </si>
  <si>
    <t>Maïs en grain</t>
  </si>
  <si>
    <t>Sorgho</t>
  </si>
  <si>
    <t>Pâtes alimentaires</t>
  </si>
  <si>
    <t>Beignets, galettes</t>
  </si>
  <si>
    <t>Viande de bœuf</t>
  </si>
  <si>
    <t>Viande de mouton</t>
  </si>
  <si>
    <t>Viande de chèvre</t>
  </si>
  <si>
    <t>Viande de poulet</t>
  </si>
  <si>
    <t>Lait frais</t>
  </si>
  <si>
    <t>Lait caillé, yaourt</t>
  </si>
  <si>
    <t>Lait en poudre</t>
  </si>
  <si>
    <t>Beurre de karité</t>
  </si>
  <si>
    <t>Pâte d'arachide</t>
  </si>
  <si>
    <t>Huile de palme</t>
  </si>
  <si>
    <t>Huile d'arachide</t>
  </si>
  <si>
    <t>Tomate fraîche</t>
  </si>
  <si>
    <t>Gombo frais</t>
  </si>
  <si>
    <t>Gombo sec</t>
  </si>
  <si>
    <t>Concentré de tomate</t>
  </si>
  <si>
    <t>Niébé/Haricots secs</t>
  </si>
  <si>
    <t>Igname</t>
  </si>
  <si>
    <t>Plantain</t>
  </si>
  <si>
    <t>Pomme de terre</t>
  </si>
  <si>
    <t>Attiéke</t>
  </si>
  <si>
    <t>Sel</t>
  </si>
  <si>
    <t>Piment</t>
  </si>
  <si>
    <t>Produit</t>
  </si>
  <si>
    <t>Unité</t>
  </si>
  <si>
    <t xml:space="preserve">Libellé </t>
  </si>
  <si>
    <t>Libellé</t>
  </si>
  <si>
    <t>Kg</t>
  </si>
  <si>
    <t>Litre</t>
  </si>
  <si>
    <t>08.-</t>
  </si>
  <si>
    <t>09.-</t>
  </si>
  <si>
    <t>10.-</t>
  </si>
  <si>
    <t>11.-</t>
  </si>
  <si>
    <t>12.-</t>
  </si>
  <si>
    <t>13.-</t>
  </si>
  <si>
    <t>14.-</t>
  </si>
  <si>
    <t>15.-</t>
  </si>
  <si>
    <t>16.-</t>
  </si>
  <si>
    <t>17.-</t>
  </si>
  <si>
    <t>CODE</t>
  </si>
  <si>
    <t>Relevé 1</t>
  </si>
  <si>
    <t>Relevé 2</t>
  </si>
  <si>
    <t>Relevé 3</t>
  </si>
  <si>
    <t>Taille</t>
  </si>
  <si>
    <t>petit</t>
  </si>
  <si>
    <t xml:space="preserve">moyen </t>
  </si>
  <si>
    <t>grand</t>
  </si>
  <si>
    <t>moyen</t>
  </si>
  <si>
    <t>Sac</t>
  </si>
  <si>
    <t>Tas</t>
  </si>
  <si>
    <t>Panier</t>
  </si>
  <si>
    <t>Sachet</t>
  </si>
  <si>
    <t>Fonio</t>
  </si>
  <si>
    <t>Poulet sur pied</t>
  </si>
  <si>
    <t>Arachides fraîches en coques</t>
  </si>
  <si>
    <t xml:space="preserve">petit </t>
  </si>
  <si>
    <t>Poids
 (KG)</t>
  </si>
  <si>
    <t>Prix 
(FCFA)</t>
  </si>
  <si>
    <t>Poids 
(KG)</t>
  </si>
  <si>
    <t>N/A</t>
  </si>
  <si>
    <t>SECTION 1. Relevé des poids et prix</t>
  </si>
  <si>
    <t>Jours de marché</t>
  </si>
  <si>
    <t>Mardi</t>
  </si>
  <si>
    <t>Mercredi</t>
  </si>
  <si>
    <t>Jeudi</t>
  </si>
  <si>
    <t>Vendredi</t>
  </si>
  <si>
    <t>Samedi</t>
  </si>
  <si>
    <t>Dimanche</t>
  </si>
  <si>
    <t xml:space="preserve"> Code (1= Oui, 2 = Non)</t>
  </si>
  <si>
    <t xml:space="preserve">Lundi  </t>
  </si>
  <si>
    <t>D</t>
  </si>
  <si>
    <t>E</t>
  </si>
  <si>
    <t>F</t>
  </si>
  <si>
    <t>G</t>
  </si>
  <si>
    <t xml:space="preserve">L'article a-t-il été mesuré
1 = Oui ►1.07
2 = Non  </t>
  </si>
  <si>
    <t>Beurre</t>
  </si>
  <si>
    <t>Boite</t>
  </si>
  <si>
    <t>Yorouba</t>
  </si>
  <si>
    <t>Farine de maïs</t>
  </si>
  <si>
    <t>Farine de mil</t>
  </si>
  <si>
    <t>Farine de blé local ou importé</t>
  </si>
  <si>
    <t>Bol</t>
  </si>
  <si>
    <t>Paquet</t>
  </si>
  <si>
    <t>Calebasse</t>
  </si>
  <si>
    <t>Louche</t>
  </si>
  <si>
    <t>Pot</t>
  </si>
  <si>
    <t>Plaquette</t>
  </si>
  <si>
    <t>Verre</t>
  </si>
  <si>
    <t>panier</t>
  </si>
  <si>
    <t>Bidon</t>
  </si>
  <si>
    <t>Arachides séchées en coques</t>
  </si>
  <si>
    <t>Arachide grillée</t>
  </si>
  <si>
    <t>Cueillère</t>
  </si>
  <si>
    <t>Boule</t>
  </si>
  <si>
    <t>Canari</t>
  </si>
  <si>
    <t>CÉRÉALES ET PAINS</t>
  </si>
  <si>
    <t>Blé</t>
  </si>
  <si>
    <t>Croissants</t>
  </si>
  <si>
    <t>Biscuits</t>
  </si>
  <si>
    <t>Gâteaux</t>
  </si>
  <si>
    <t>VIANDE</t>
  </si>
  <si>
    <t>Viande de chameau</t>
  </si>
  <si>
    <t>Abats et tripes (foie, rognon, etc.)</t>
  </si>
  <si>
    <t>Viande de porc</t>
  </si>
  <si>
    <t>Viande d'autres volailles</t>
  </si>
  <si>
    <t>POISSON ET FRUITS DE MER</t>
  </si>
  <si>
    <t>Poisson séché</t>
  </si>
  <si>
    <t>Crabes, crevettes et autres fruits de mer</t>
  </si>
  <si>
    <t>LAIT, FROMAGE ET OEUFS</t>
  </si>
  <si>
    <t>Fromage</t>
  </si>
  <si>
    <t xml:space="preserve">Œufs </t>
  </si>
  <si>
    <t>HUILES ET GRAISSES</t>
  </si>
  <si>
    <t>Huile de coton</t>
  </si>
  <si>
    <t>Huile de soja</t>
  </si>
  <si>
    <t>FRUITS</t>
  </si>
  <si>
    <t>Mangue</t>
  </si>
  <si>
    <t>Ananas</t>
  </si>
  <si>
    <t xml:space="preserve">Orange </t>
  </si>
  <si>
    <t>Banane douce</t>
  </si>
  <si>
    <t>Citrons</t>
  </si>
  <si>
    <t>Avocats</t>
  </si>
  <si>
    <t>Pastèque, Melon</t>
  </si>
  <si>
    <t>Dattes</t>
  </si>
  <si>
    <t>Noix de coco</t>
  </si>
  <si>
    <t>Canne à sucre</t>
  </si>
  <si>
    <t>LÉGUMES</t>
  </si>
  <si>
    <t>Carotte</t>
  </si>
  <si>
    <t xml:space="preserve"> Haricot vert</t>
  </si>
  <si>
    <t>Concombre</t>
  </si>
  <si>
    <t xml:space="preserve">Aubergine, Courge/Courgette </t>
  </si>
  <si>
    <t>Poivron frais</t>
  </si>
  <si>
    <t>Tomate séchée</t>
  </si>
  <si>
    <t>Ail</t>
  </si>
  <si>
    <t>Feuilles d'oseille</t>
  </si>
  <si>
    <t>Feuilles de haricot</t>
  </si>
  <si>
    <t>Moringa, feuilles de manioc, feuilles de taro et, autres feuilles</t>
  </si>
  <si>
    <t>LEGUMINEUSES ET TUBERCULES</t>
  </si>
  <si>
    <t>Petit pois secs</t>
  </si>
  <si>
    <t>Arachides décortiquées</t>
  </si>
  <si>
    <t>Sésame</t>
  </si>
  <si>
    <t>Noix de karité</t>
  </si>
  <si>
    <t>Manioc</t>
  </si>
  <si>
    <t>Taro, macabo</t>
  </si>
  <si>
    <t>Patate douce</t>
  </si>
  <si>
    <t>Farines de manioc</t>
  </si>
  <si>
    <t>Gari, tapioca</t>
  </si>
  <si>
    <t>SUCRE, MIEL, CHOCOLAT ET CONFISERIE</t>
  </si>
  <si>
    <t>Sucre (poudre ou morceaux)</t>
  </si>
  <si>
    <t>Miel</t>
  </si>
  <si>
    <t>EPICES, CONDIMENTS ET AUTRES</t>
  </si>
  <si>
    <t>Gingembre</t>
  </si>
  <si>
    <t>Soumbala (moutarde africaine)</t>
  </si>
  <si>
    <t>Vinaigre /moutarde</t>
  </si>
  <si>
    <t>Noix de cola</t>
  </si>
  <si>
    <t>BOISSONS</t>
  </si>
  <si>
    <t>Autres tisanes et infusions n.d.a. (quinquelibat, citronelle, etc.)</t>
  </si>
  <si>
    <t>Tine</t>
  </si>
  <si>
    <t>Maïs en épis</t>
  </si>
  <si>
    <t>Autre riz local</t>
  </si>
  <si>
    <t>Demi-Yorouba</t>
  </si>
  <si>
    <t>Sac (50 Kg)</t>
  </si>
  <si>
    <t>Sac (25 Kg)</t>
  </si>
  <si>
    <t>Sac (100 Kg)</t>
  </si>
  <si>
    <t>Riz importé long grain</t>
  </si>
  <si>
    <t>Riz importé brisures</t>
  </si>
  <si>
    <t>Carton</t>
  </si>
  <si>
    <t>Quart</t>
  </si>
  <si>
    <t>Demi</t>
  </si>
  <si>
    <t>Entier</t>
  </si>
  <si>
    <t>Poisson frais (Chinchard)</t>
  </si>
  <si>
    <t>Poisson frais (Carpe)</t>
  </si>
  <si>
    <t>Poisson frais (Maquereau)</t>
  </si>
  <si>
    <t>Poisson fumé (Silure/Carpe)</t>
  </si>
  <si>
    <t>Bouteille</t>
  </si>
  <si>
    <t>Ecrire le code du mois òu le produit sera disponible prochainement. (1 pour Janvier, 2 pour Février, etc.)
►► Article suivant</t>
  </si>
  <si>
    <t>Caisse</t>
  </si>
  <si>
    <t>Gousse</t>
  </si>
  <si>
    <t>Sac (100 kg)</t>
  </si>
  <si>
    <t>Sac (50 kg)</t>
  </si>
  <si>
    <t>Sac (25 kg)</t>
  </si>
  <si>
    <t>Bouquet</t>
  </si>
  <si>
    <r>
      <t xml:space="preserve">Quelle balance a été utilisée pour les relevés?
1. Balance personnelle
2. Balance certifiée du marché 
3. Balance non-certifiée du marché
</t>
    </r>
    <r>
      <rPr>
        <b/>
        <sz val="10.5"/>
        <rFont val="Arial Narrow"/>
        <family val="2"/>
      </rPr>
      <t>CODE</t>
    </r>
  </si>
  <si>
    <t>NA</t>
  </si>
  <si>
    <t>Boîte de tomate</t>
  </si>
  <si>
    <t>Code unité</t>
  </si>
  <si>
    <t>Alvéole</t>
  </si>
  <si>
    <t>Avec os au Kg</t>
  </si>
  <si>
    <t>Avec os au tas</t>
  </si>
  <si>
    <t>Bassine</t>
  </si>
  <si>
    <t>Botte</t>
  </si>
  <si>
    <t>Canette</t>
  </si>
  <si>
    <t>Casier</t>
  </si>
  <si>
    <t>Fagot</t>
  </si>
  <si>
    <t>Filet</t>
  </si>
  <si>
    <t>Gobelet</t>
  </si>
  <si>
    <t>Morceau</t>
  </si>
  <si>
    <t>Moudou</t>
  </si>
  <si>
    <t>Régime</t>
  </si>
  <si>
    <t>Sac (10 Kg)</t>
  </si>
  <si>
    <t>Sac (5 Kg)</t>
  </si>
  <si>
    <t>Sans os au Kg</t>
  </si>
  <si>
    <t>Sans os au tas</t>
  </si>
  <si>
    <t>Seau</t>
  </si>
  <si>
    <t>Tasse</t>
  </si>
  <si>
    <t>Tongolo</t>
  </si>
  <si>
    <t xml:space="preserve">Demi-Yorouba </t>
  </si>
  <si>
    <t xml:space="preserve">Quart </t>
  </si>
  <si>
    <t xml:space="preserve">Demi </t>
  </si>
  <si>
    <t>Petit Mil</t>
  </si>
  <si>
    <t>Unite</t>
  </si>
  <si>
    <t>Pain traditionnel</t>
  </si>
  <si>
    <t>Pain moderne</t>
  </si>
  <si>
    <t>Quart-Yorouba</t>
  </si>
  <si>
    <t>Poisson fumé (Abidjan djèguè, chinchard)</t>
  </si>
  <si>
    <t>Choux</t>
  </si>
  <si>
    <t>Salade (laitue)</t>
  </si>
  <si>
    <t>Oignon frais (boule ou feuille)</t>
  </si>
  <si>
    <t>Feuilles de baobab (fraiche ou sec)</t>
  </si>
  <si>
    <t>Petits pois vert</t>
  </si>
  <si>
    <t xml:space="preserve">Petit pois secs </t>
  </si>
  <si>
    <t>Bières et vin traditionnelles (dolo, vin de palme, vin raphia etc.)</t>
  </si>
  <si>
    <t>Avec os au Tas</t>
  </si>
  <si>
    <t>Sans os au Tas</t>
  </si>
  <si>
    <t>Riz (Bagré/Sourou/Bama)</t>
  </si>
  <si>
    <t>Province</t>
  </si>
  <si>
    <t>Commune/Département</t>
  </si>
  <si>
    <t>MINISTERE DE L'ECONOMIE, DES FINANCES</t>
  </si>
  <si>
    <t>BURKINA FASO</t>
  </si>
  <si>
    <t>ET DU DEVELOPPEMENT</t>
  </si>
  <si>
    <t>Unité-Progrès-Justice</t>
  </si>
  <si>
    <t>----------</t>
  </si>
  <si>
    <t>SECRETARIAT GENERAL</t>
  </si>
  <si>
    <t>ET DE LA DEMOGRAPHIE</t>
  </si>
  <si>
    <t>LA BANQUE MONDIALE</t>
  </si>
  <si>
    <t xml:space="preserve">AVEC L'APPUI DE LA COMMISSION DE L'UEMOA ET DE LA BANQUE MONDIALE </t>
  </si>
  <si>
    <t>Sous quel format l'interview a-t-il ete effectué?</t>
  </si>
  <si>
    <t>1. PAPI</t>
  </si>
  <si>
    <t>2. CAPI</t>
  </si>
  <si>
    <r>
      <rPr>
        <b/>
        <u/>
        <sz val="8"/>
        <rFont val="Arial"/>
        <family val="2"/>
      </rPr>
      <t xml:space="preserve">CONFIDENTIEL </t>
    </r>
    <r>
      <rPr>
        <b/>
        <sz val="8"/>
        <rFont val="Arial"/>
        <family val="2"/>
      </rPr>
      <t xml:space="preserve">: </t>
    </r>
    <r>
      <rPr>
        <sz val="8"/>
        <rFont val="Arial"/>
        <family val="2"/>
      </rPr>
      <t xml:space="preserve">Extrait de la loi n°12-2007/AN du 31 mai 2007 portant organisation et réglementation des activités statistiques.  </t>
    </r>
    <r>
      <rPr>
        <b/>
        <u/>
        <sz val="8"/>
        <rFont val="Arial"/>
        <family val="2"/>
      </rPr>
      <t>Article 08</t>
    </r>
    <r>
      <rPr>
        <sz val="8"/>
        <rFont val="Arial"/>
        <family val="2"/>
      </rPr>
      <t>: Les données individuelles d'ordre économique et financier recueillies par les services ou organismes mentionnés à l'alinéa précédent ne peuvent en aucun cas être utilisées à des fins de contrôle fiscal, économique ou social, ni à des fins de recherche de la part des autorités administratives, politiques, militaires, policières ou judiciaires.</t>
    </r>
    <r>
      <rPr>
        <b/>
        <u/>
        <sz val="8"/>
        <rFont val="Arial"/>
        <family val="2"/>
      </rPr>
      <t xml:space="preserve"> Article 13</t>
    </r>
    <r>
      <rPr>
        <sz val="8"/>
        <rFont val="Arial"/>
        <family val="2"/>
      </rPr>
      <t>: Les personnes physiques et morales soumises à des opérations d'enquêtes et de recensements statistiques organisés conformément aux dispositions de la présente loi, sont tenues sont tenues de répondre avec exactitude dans les délais impartis, aux questionnaires relatifs à ces opérations.</t>
    </r>
  </si>
  <si>
    <t>ENQUÊTE SUR LES UNITES NON STANDARDS 2017/2018</t>
  </si>
  <si>
    <t>Nom du Marché:</t>
  </si>
  <si>
    <t xml:space="preserve">01=Moore 02=Dioula  03=Foulfouldé  04=Gourmatchema  05=Bobo  06=Senoufo  07=Lobiri  08=San/Samo  09=Dagari  10=Français  11=Lélé/Nuni/Kassena  12=Bissa  13=Bwamu  14=Autre                                                              </t>
  </si>
  <si>
    <r>
      <t xml:space="preserve">Spécifier le nom de la nouvelle unité
</t>
    </r>
    <r>
      <rPr>
        <b/>
        <sz val="10.5"/>
        <rFont val="Arial Narrow"/>
        <family val="2"/>
      </rPr>
      <t>NOM</t>
    </r>
  </si>
  <si>
    <r>
      <t xml:space="preserve">Pourquoi l'article n'a pas été mesuré?
1. Produit non-disponible à cette periode
</t>
    </r>
    <r>
      <rPr>
        <b/>
        <sz val="10.5"/>
        <rFont val="Arial Narrow"/>
        <family val="2"/>
      </rPr>
      <t xml:space="preserve">(2 à 4) ►article suivant
</t>
    </r>
    <r>
      <rPr>
        <sz val="10.5"/>
        <rFont val="Arial Narrow"/>
        <family val="2"/>
      </rPr>
      <t xml:space="preserve">2. Produit non-disponible en général dans ce marché
3. Unité non-utilisée dans ce marché
4. Autre (à specifier)
</t>
    </r>
  </si>
  <si>
    <r>
      <t xml:space="preserve">Y a-t-il un second relevé?
1 = Oui 
2 = Non ►article suivant  
</t>
    </r>
    <r>
      <rPr>
        <b/>
        <sz val="10.5"/>
        <rFont val="Arial Narrow"/>
        <family val="2"/>
      </rPr>
      <t>CODE</t>
    </r>
  </si>
  <si>
    <r>
      <t xml:space="preserve">Y a-t-il un troisième relevé?
1 = Oui 
2 = Non ►article suivant  
</t>
    </r>
    <r>
      <rPr>
        <b/>
        <sz val="10.5"/>
        <rFont val="Arial Narrow"/>
        <family val="2"/>
      </rPr>
      <t>CODE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</si>
</sst>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(0.00\)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Courier New"/>
      <family val="3"/>
    </font>
    <font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u/>
      <sz val="11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9"/>
      <name val="Arial Narrow"/>
      <family val="2"/>
    </font>
    <font>
      <sz val="10"/>
      <color indexed="55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sz val="10.5"/>
      <name val="Arial Narrow"/>
      <family val="2"/>
    </font>
    <font>
      <b/>
      <sz val="10.5"/>
      <name val="Arial Narrow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2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b/>
      <u/>
      <sz val="8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8">
    <xf numFmtId="0" fontId="0" fillId="0" borderId="0"/>
    <xf numFmtId="0" fontId="2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horizontal="left"/>
    </xf>
    <xf numFmtId="0" fontId="6" fillId="0" borderId="0"/>
    <xf numFmtId="0" fontId="8" fillId="0" borderId="0"/>
    <xf numFmtId="0" fontId="6" fillId="0" borderId="0"/>
    <xf numFmtId="0" fontId="10" fillId="0" borderId="0"/>
    <xf numFmtId="0" fontId="6" fillId="0" borderId="0"/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4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1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12" applyNumberFormat="0" applyAlignment="0" applyProtection="0"/>
    <xf numFmtId="0" fontId="15" fillId="21" borderId="12" applyNumberFormat="0" applyAlignment="0" applyProtection="0"/>
    <xf numFmtId="0" fontId="16" fillId="22" borderId="13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14" applyNumberFormat="0" applyFill="0" applyAlignment="0" applyProtection="0"/>
    <xf numFmtId="0" fontId="20" fillId="0" borderId="15" applyNumberFormat="0" applyFill="0" applyAlignment="0" applyProtection="0"/>
    <xf numFmtId="0" fontId="21" fillId="0" borderId="16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12" applyNumberFormat="0" applyAlignment="0" applyProtection="0"/>
    <xf numFmtId="0" fontId="22" fillId="8" borderId="12" applyNumberFormat="0" applyAlignment="0" applyProtection="0"/>
    <xf numFmtId="0" fontId="23" fillId="0" borderId="17" applyNumberFormat="0" applyFill="0" applyAlignment="0" applyProtection="0"/>
    <xf numFmtId="0" fontId="24" fillId="23" borderId="0" applyNumberFormat="0" applyBorder="0" applyAlignment="0" applyProtection="0"/>
    <xf numFmtId="0" fontId="6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10" fillId="0" borderId="0"/>
    <xf numFmtId="0" fontId="10" fillId="24" borderId="18" applyNumberFormat="0" applyFont="0" applyAlignment="0" applyProtection="0"/>
    <xf numFmtId="0" fontId="10" fillId="24" borderId="18" applyNumberFormat="0" applyFont="0" applyAlignment="0" applyProtection="0"/>
    <xf numFmtId="0" fontId="25" fillId="21" borderId="19" applyNumberFormat="0" applyAlignment="0" applyProtection="0"/>
    <xf numFmtId="0" fontId="25" fillId="21" borderId="19" applyNumberFormat="0" applyAlignment="0" applyProtection="0"/>
    <xf numFmtId="9" fontId="6" fillId="0" borderId="0" applyFont="0" applyFill="0" applyBorder="0" applyAlignment="0" applyProtection="0"/>
    <xf numFmtId="0" fontId="7" fillId="0" borderId="0" applyNumberFormat="0" applyFill="0" applyBorder="0" applyProtection="0">
      <alignment vertical="top" wrapText="1"/>
    </xf>
    <xf numFmtId="0" fontId="7" fillId="0" borderId="0" applyNumberFormat="0" applyFill="0" applyBorder="0" applyProtection="0">
      <alignment vertical="top" wrapText="1"/>
    </xf>
    <xf numFmtId="0" fontId="26" fillId="0" borderId="0" applyNumberFormat="0" applyFill="0" applyBorder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28" fillId="0" borderId="0" applyNumberFormat="0" applyFill="0" applyBorder="0" applyAlignment="0" applyProtection="0"/>
    <xf numFmtId="0" fontId="30" fillId="0" borderId="0"/>
    <xf numFmtId="0" fontId="29" fillId="0" borderId="0"/>
  </cellStyleXfs>
  <cellXfs count="290">
    <xf numFmtId="0" fontId="0" fillId="0" borderId="0" xfId="0"/>
    <xf numFmtId="0" fontId="30" fillId="0" borderId="0" xfId="116"/>
    <xf numFmtId="0" fontId="6" fillId="0" borderId="0" xfId="116" applyFont="1"/>
    <xf numFmtId="0" fontId="31" fillId="0" borderId="0" xfId="116" applyFont="1" applyAlignment="1"/>
    <xf numFmtId="0" fontId="5" fillId="0" borderId="0" xfId="116" applyFont="1" applyAlignment="1"/>
    <xf numFmtId="0" fontId="5" fillId="0" borderId="0" xfId="116" applyFont="1" applyAlignment="1">
      <alignment horizontal="center"/>
    </xf>
    <xf numFmtId="0" fontId="30" fillId="0" borderId="0" xfId="116" applyFont="1"/>
    <xf numFmtId="0" fontId="6" fillId="0" borderId="0" xfId="116" applyFont="1" applyBorder="1"/>
    <xf numFmtId="0" fontId="5" fillId="0" borderId="0" xfId="116" applyFont="1"/>
    <xf numFmtId="0" fontId="5" fillId="0" borderId="0" xfId="116" applyFont="1" applyBorder="1"/>
    <xf numFmtId="0" fontId="30" fillId="0" borderId="0" xfId="116" applyBorder="1"/>
    <xf numFmtId="0" fontId="5" fillId="2" borderId="0" xfId="116" applyFont="1" applyFill="1"/>
    <xf numFmtId="0" fontId="6" fillId="2" borderId="0" xfId="116" applyFont="1" applyFill="1"/>
    <xf numFmtId="0" fontId="6" fillId="2" borderId="0" xfId="116" applyFont="1" applyFill="1" applyBorder="1"/>
    <xf numFmtId="0" fontId="33" fillId="0" borderId="0" xfId="116" applyFont="1" applyBorder="1"/>
    <xf numFmtId="0" fontId="6" fillId="2" borderId="8" xfId="116" applyFont="1" applyFill="1" applyBorder="1" applyAlignment="1"/>
    <xf numFmtId="0" fontId="6" fillId="2" borderId="9" xfId="116" applyFont="1" applyFill="1" applyBorder="1" applyAlignment="1"/>
    <xf numFmtId="0" fontId="6" fillId="2" borderId="29" xfId="116" applyFont="1" applyFill="1" applyBorder="1" applyAlignment="1">
      <alignment horizontal="center"/>
    </xf>
    <xf numFmtId="0" fontId="33" fillId="0" borderId="0" xfId="116" applyFont="1" applyBorder="1" applyAlignment="1">
      <alignment wrapText="1"/>
    </xf>
    <xf numFmtId="0" fontId="6" fillId="0" borderId="0" xfId="116" applyFont="1" applyFill="1" applyBorder="1" applyAlignment="1">
      <alignment horizontal="center"/>
    </xf>
    <xf numFmtId="0" fontId="34" fillId="0" borderId="0" xfId="116" applyFont="1" applyFill="1" applyBorder="1" applyAlignment="1"/>
    <xf numFmtId="0" fontId="6" fillId="2" borderId="0" xfId="116" applyFont="1" applyFill="1" applyBorder="1" applyAlignment="1">
      <alignment horizontal="center"/>
    </xf>
    <xf numFmtId="0" fontId="6" fillId="2" borderId="0" xfId="116" applyFont="1" applyFill="1" applyBorder="1" applyAlignment="1"/>
    <xf numFmtId="0" fontId="34" fillId="0" borderId="0" xfId="116" applyFont="1" applyFill="1" applyBorder="1" applyAlignment="1">
      <alignment horizontal="center"/>
    </xf>
    <xf numFmtId="0" fontId="6" fillId="0" borderId="25" xfId="116" applyFont="1" applyBorder="1"/>
    <xf numFmtId="0" fontId="33" fillId="0" borderId="0" xfId="116" applyFont="1" applyBorder="1" applyAlignment="1">
      <alignment vertical="top" wrapText="1"/>
    </xf>
    <xf numFmtId="0" fontId="35" fillId="0" borderId="0" xfId="75" applyFont="1"/>
    <xf numFmtId="0" fontId="33" fillId="0" borderId="0" xfId="75" applyFont="1"/>
    <xf numFmtId="0" fontId="6" fillId="0" borderId="0" xfId="75"/>
    <xf numFmtId="0" fontId="35" fillId="0" borderId="0" xfId="116" applyFont="1" applyAlignment="1">
      <alignment vertical="center"/>
    </xf>
    <xf numFmtId="0" fontId="33" fillId="0" borderId="0" xfId="116" applyFont="1" applyAlignment="1">
      <alignment vertical="center"/>
    </xf>
    <xf numFmtId="0" fontId="33" fillId="26" borderId="11" xfId="116" applyFont="1" applyFill="1" applyBorder="1" applyAlignment="1">
      <alignment vertical="top"/>
    </xf>
    <xf numFmtId="0" fontId="33" fillId="26" borderId="37" xfId="116" applyFont="1" applyFill="1" applyBorder="1" applyAlignment="1">
      <alignment vertical="center"/>
    </xf>
    <xf numFmtId="0" fontId="33" fillId="26" borderId="27" xfId="116" applyFont="1" applyFill="1" applyBorder="1" applyAlignment="1">
      <alignment vertical="center"/>
    </xf>
    <xf numFmtId="0" fontId="33" fillId="26" borderId="24" xfId="116" applyFont="1" applyFill="1" applyBorder="1" applyAlignment="1">
      <alignment horizontal="right" vertical="center"/>
    </xf>
    <xf numFmtId="0" fontId="33" fillId="0" borderId="38" xfId="116" applyFont="1" applyFill="1" applyBorder="1" applyAlignment="1">
      <alignment vertical="center"/>
    </xf>
    <xf numFmtId="0" fontId="33" fillId="0" borderId="39" xfId="116" applyFont="1" applyFill="1" applyBorder="1" applyAlignment="1">
      <alignment vertical="center"/>
    </xf>
    <xf numFmtId="0" fontId="33" fillId="0" borderId="1" xfId="116" applyFont="1" applyFill="1" applyBorder="1" applyAlignment="1">
      <alignment vertical="center"/>
    </xf>
    <xf numFmtId="0" fontId="33" fillId="25" borderId="27" xfId="116" applyFont="1" applyFill="1" applyBorder="1" applyAlignment="1">
      <alignment vertical="center"/>
    </xf>
    <xf numFmtId="0" fontId="33" fillId="25" borderId="27" xfId="75" applyFont="1" applyFill="1" applyBorder="1" applyAlignment="1"/>
    <xf numFmtId="0" fontId="33" fillId="25" borderId="28" xfId="75" applyFont="1" applyFill="1" applyBorder="1" applyAlignment="1"/>
    <xf numFmtId="0" fontId="33" fillId="0" borderId="38" xfId="75" applyFont="1" applyBorder="1" applyAlignment="1"/>
    <xf numFmtId="0" fontId="33" fillId="0" borderId="39" xfId="75" applyFont="1" applyBorder="1" applyAlignment="1"/>
    <xf numFmtId="0" fontId="33" fillId="0" borderId="1" xfId="75" applyFont="1" applyBorder="1" applyAlignment="1"/>
    <xf numFmtId="0" fontId="33" fillId="0" borderId="37" xfId="75" applyFont="1" applyBorder="1" applyAlignment="1"/>
    <xf numFmtId="0" fontId="33" fillId="0" borderId="40" xfId="75" applyFont="1" applyBorder="1" applyAlignment="1"/>
    <xf numFmtId="0" fontId="33" fillId="0" borderId="27" xfId="75" applyFont="1" applyBorder="1" applyAlignment="1"/>
    <xf numFmtId="0" fontId="6" fillId="0" borderId="38" xfId="75" applyBorder="1" applyAlignment="1"/>
    <xf numFmtId="0" fontId="6" fillId="0" borderId="39" xfId="75" applyBorder="1" applyAlignment="1"/>
    <xf numFmtId="0" fontId="6" fillId="25" borderId="27" xfId="75" applyFill="1" applyBorder="1" applyAlignment="1"/>
    <xf numFmtId="0" fontId="6" fillId="25" borderId="28" xfId="75" applyFill="1" applyBorder="1" applyAlignment="1"/>
    <xf numFmtId="0" fontId="33" fillId="26" borderId="5" xfId="116" applyFont="1" applyFill="1" applyBorder="1" applyAlignment="1">
      <alignment vertical="top"/>
    </xf>
    <xf numFmtId="0" fontId="33" fillId="26" borderId="38" xfId="116" applyFont="1" applyFill="1" applyBorder="1" applyAlignment="1">
      <alignment vertical="center"/>
    </xf>
    <xf numFmtId="0" fontId="33" fillId="26" borderId="1" xfId="116" applyFont="1" applyFill="1" applyBorder="1" applyAlignment="1">
      <alignment vertical="center"/>
    </xf>
    <xf numFmtId="0" fontId="33" fillId="26" borderId="39" xfId="116" applyFont="1" applyFill="1" applyBorder="1" applyAlignment="1">
      <alignment vertical="center"/>
    </xf>
    <xf numFmtId="0" fontId="33" fillId="25" borderId="38" xfId="75" applyFont="1" applyFill="1" applyBorder="1" applyAlignment="1"/>
    <xf numFmtId="0" fontId="33" fillId="25" borderId="1" xfId="75" applyFont="1" applyFill="1" applyBorder="1" applyAlignment="1"/>
    <xf numFmtId="0" fontId="33" fillId="25" borderId="2" xfId="75" applyFont="1" applyFill="1" applyBorder="1" applyAlignment="1"/>
    <xf numFmtId="0" fontId="33" fillId="26" borderId="7" xfId="116" applyFont="1" applyFill="1" applyBorder="1" applyAlignment="1">
      <alignment vertical="top"/>
    </xf>
    <xf numFmtId="0" fontId="33" fillId="26" borderId="8" xfId="116" applyFont="1" applyFill="1" applyBorder="1" applyAlignment="1">
      <alignment vertical="center"/>
    </xf>
    <xf numFmtId="0" fontId="33" fillId="26" borderId="0" xfId="116" applyFont="1" applyFill="1" applyBorder="1" applyAlignment="1">
      <alignment vertical="center"/>
    </xf>
    <xf numFmtId="0" fontId="33" fillId="26" borderId="21" xfId="116" applyFont="1" applyFill="1" applyBorder="1" applyAlignment="1">
      <alignment horizontal="right" vertical="center"/>
    </xf>
    <xf numFmtId="0" fontId="33" fillId="0" borderId="0" xfId="116" applyFont="1" applyFill="1" applyBorder="1" applyAlignment="1">
      <alignment vertical="center"/>
    </xf>
    <xf numFmtId="0" fontId="33" fillId="0" borderId="0" xfId="75" applyFont="1" applyBorder="1"/>
    <xf numFmtId="0" fontId="6" fillId="0" borderId="0" xfId="75" applyBorder="1"/>
    <xf numFmtId="0" fontId="6" fillId="0" borderId="41" xfId="75" applyBorder="1"/>
    <xf numFmtId="0" fontId="33" fillId="26" borderId="40" xfId="116" applyFont="1" applyFill="1" applyBorder="1" applyAlignment="1">
      <alignment horizontal="right" vertical="center"/>
    </xf>
    <xf numFmtId="0" fontId="33" fillId="0" borderId="37" xfId="116" applyFont="1" applyFill="1" applyBorder="1" applyAlignment="1">
      <alignment vertical="center"/>
    </xf>
    <xf numFmtId="0" fontId="33" fillId="0" borderId="40" xfId="116" applyFont="1" applyFill="1" applyBorder="1" applyAlignment="1">
      <alignment vertical="center"/>
    </xf>
    <xf numFmtId="0" fontId="6" fillId="25" borderId="38" xfId="75" applyFill="1" applyBorder="1" applyAlignment="1"/>
    <xf numFmtId="0" fontId="6" fillId="25" borderId="2" xfId="75" applyFill="1" applyBorder="1" applyAlignment="1"/>
    <xf numFmtId="0" fontId="33" fillId="26" borderId="26" xfId="116" applyFont="1" applyFill="1" applyBorder="1" applyAlignment="1">
      <alignment vertical="top"/>
    </xf>
    <xf numFmtId="0" fontId="35" fillId="0" borderId="25" xfId="116" applyFont="1" applyFill="1" applyBorder="1" applyAlignment="1">
      <alignment vertical="top"/>
    </xf>
    <xf numFmtId="0" fontId="35" fillId="0" borderId="25" xfId="75" applyFont="1" applyFill="1" applyBorder="1"/>
    <xf numFmtId="0" fontId="33" fillId="0" borderId="25" xfId="116" applyFont="1" applyFill="1" applyBorder="1" applyAlignment="1">
      <alignment vertical="center"/>
    </xf>
    <xf numFmtId="0" fontId="33" fillId="0" borderId="25" xfId="116" applyFont="1" applyFill="1" applyBorder="1" applyAlignment="1">
      <alignment horizontal="center" vertical="center"/>
    </xf>
    <xf numFmtId="0" fontId="33" fillId="0" borderId="25" xfId="75" applyFont="1" applyBorder="1"/>
    <xf numFmtId="0" fontId="6" fillId="0" borderId="25" xfId="75" applyBorder="1"/>
    <xf numFmtId="0" fontId="33" fillId="0" borderId="1" xfId="116" applyFont="1" applyFill="1" applyBorder="1" applyAlignment="1">
      <alignment horizontal="center" vertical="center"/>
    </xf>
    <xf numFmtId="0" fontId="6" fillId="0" borderId="0" xfId="75" applyFill="1"/>
    <xf numFmtId="0" fontId="33" fillId="26" borderId="4" xfId="116" applyFont="1" applyFill="1" applyBorder="1" applyAlignment="1">
      <alignment vertical="center"/>
    </xf>
    <xf numFmtId="0" fontId="6" fillId="25" borderId="0" xfId="75" applyFill="1" applyBorder="1"/>
    <xf numFmtId="0" fontId="6" fillId="25" borderId="41" xfId="75" applyFill="1" applyBorder="1"/>
    <xf numFmtId="0" fontId="33" fillId="26" borderId="26" xfId="116" applyFont="1" applyFill="1" applyBorder="1" applyAlignment="1">
      <alignment vertical="center"/>
    </xf>
    <xf numFmtId="0" fontId="33" fillId="0" borderId="26" xfId="116" applyFont="1" applyBorder="1" applyAlignment="1">
      <alignment vertical="center"/>
    </xf>
    <xf numFmtId="0" fontId="33" fillId="0" borderId="2" xfId="116" applyFont="1" applyBorder="1" applyAlignment="1">
      <alignment horizontal="center"/>
    </xf>
    <xf numFmtId="0" fontId="33" fillId="0" borderId="26" xfId="116" applyFont="1" applyBorder="1" applyAlignment="1">
      <alignment horizontal="center"/>
    </xf>
    <xf numFmtId="0" fontId="36" fillId="0" borderId="42" xfId="116" applyFont="1" applyBorder="1" applyAlignment="1">
      <alignment vertical="center"/>
    </xf>
    <xf numFmtId="0" fontId="36" fillId="0" borderId="30" xfId="116" applyFont="1" applyBorder="1" applyAlignment="1">
      <alignment vertical="center"/>
    </xf>
    <xf numFmtId="0" fontId="36" fillId="0" borderId="36" xfId="116" applyFont="1" applyBorder="1" applyAlignment="1">
      <alignment vertical="center"/>
    </xf>
    <xf numFmtId="0" fontId="33" fillId="26" borderId="23" xfId="116" applyFont="1" applyFill="1" applyBorder="1" applyAlignment="1">
      <alignment vertical="center"/>
    </xf>
    <xf numFmtId="0" fontId="36" fillId="0" borderId="43" xfId="116" applyFont="1" applyBorder="1" applyAlignment="1">
      <alignment vertical="center"/>
    </xf>
    <xf numFmtId="0" fontId="36" fillId="0" borderId="33" xfId="116" applyFont="1" applyBorder="1" applyAlignment="1">
      <alignment vertical="center"/>
    </xf>
    <xf numFmtId="0" fontId="36" fillId="0" borderId="44" xfId="116" applyFont="1" applyBorder="1" applyAlignment="1">
      <alignment vertical="center"/>
    </xf>
    <xf numFmtId="0" fontId="33" fillId="26" borderId="26" xfId="75" applyFont="1" applyFill="1" applyBorder="1"/>
    <xf numFmtId="0" fontId="33" fillId="26" borderId="1" xfId="75" applyFont="1" applyFill="1" applyBorder="1"/>
    <xf numFmtId="0" fontId="6" fillId="0" borderId="1" xfId="75" applyBorder="1" applyAlignment="1"/>
    <xf numFmtId="0" fontId="35" fillId="0" borderId="0" xfId="116" applyFont="1" applyFill="1" applyBorder="1" applyAlignment="1">
      <alignment vertical="top"/>
    </xf>
    <xf numFmtId="0" fontId="35" fillId="0" borderId="0" xfId="75" applyFont="1" applyFill="1" applyBorder="1"/>
    <xf numFmtId="0" fontId="35" fillId="0" borderId="1" xfId="75" applyFont="1" applyFill="1" applyBorder="1"/>
    <xf numFmtId="0" fontId="33" fillId="0" borderId="27" xfId="116" applyFont="1" applyFill="1" applyBorder="1" applyAlignment="1">
      <alignment vertical="center"/>
    </xf>
    <xf numFmtId="0" fontId="33" fillId="25" borderId="46" xfId="116" applyFont="1" applyFill="1" applyBorder="1" applyAlignment="1">
      <alignment vertical="top"/>
    </xf>
    <xf numFmtId="0" fontId="35" fillId="0" borderId="26" xfId="75" applyFont="1" applyFill="1" applyBorder="1" applyAlignment="1">
      <alignment vertical="top"/>
    </xf>
    <xf numFmtId="0" fontId="35" fillId="0" borderId="1" xfId="116" applyFont="1" applyFill="1" applyBorder="1" applyAlignment="1">
      <alignment vertical="center"/>
    </xf>
    <xf numFmtId="0" fontId="33" fillId="0" borderId="1" xfId="75" applyFont="1" applyFill="1" applyBorder="1"/>
    <xf numFmtId="0" fontId="6" fillId="0" borderId="1" xfId="75" applyFill="1" applyBorder="1"/>
    <xf numFmtId="0" fontId="6" fillId="0" borderId="2" xfId="75" applyFill="1" applyBorder="1"/>
    <xf numFmtId="0" fontId="33" fillId="25" borderId="5" xfId="116" applyFont="1" applyFill="1" applyBorder="1" applyAlignment="1">
      <alignment vertical="top"/>
    </xf>
    <xf numFmtId="0" fontId="33" fillId="25" borderId="1" xfId="75" applyFont="1" applyFill="1" applyBorder="1"/>
    <xf numFmtId="0" fontId="33" fillId="25" borderId="1" xfId="116" applyFont="1" applyFill="1" applyBorder="1" applyAlignment="1">
      <alignment vertical="center"/>
    </xf>
    <xf numFmtId="0" fontId="33" fillId="25" borderId="38" xfId="116" applyFont="1" applyFill="1" applyBorder="1" applyAlignment="1">
      <alignment horizontal="right" vertical="center"/>
    </xf>
    <xf numFmtId="0" fontId="33" fillId="0" borderId="1" xfId="75" applyFont="1" applyBorder="1"/>
    <xf numFmtId="0" fontId="6" fillId="0" borderId="1" xfId="75" applyBorder="1"/>
    <xf numFmtId="0" fontId="6" fillId="0" borderId="2" xfId="75" applyBorder="1"/>
    <xf numFmtId="0" fontId="33" fillId="0" borderId="27" xfId="116" applyFont="1" applyFill="1" applyBorder="1" applyAlignment="1">
      <alignment horizontal="center" vertical="center"/>
    </xf>
    <xf numFmtId="0" fontId="33" fillId="0" borderId="0" xfId="116" applyFont="1" applyFill="1" applyBorder="1" applyAlignment="1">
      <alignment horizontal="center" vertical="center"/>
    </xf>
    <xf numFmtId="0" fontId="33" fillId="0" borderId="1" xfId="116" applyFont="1" applyFill="1" applyBorder="1" applyAlignment="1">
      <alignment horizontal="center" vertical="center"/>
    </xf>
    <xf numFmtId="0" fontId="33" fillId="25" borderId="0" xfId="116" applyFont="1" applyFill="1" applyBorder="1" applyAlignment="1">
      <alignment vertical="top"/>
    </xf>
    <xf numFmtId="0" fontId="33" fillId="0" borderId="0" xfId="116" applyFont="1" applyFill="1" applyBorder="1" applyAlignment="1">
      <alignment horizontal="left" vertical="center"/>
    </xf>
    <xf numFmtId="0" fontId="6" fillId="0" borderId="27" xfId="75" applyBorder="1"/>
    <xf numFmtId="0" fontId="33" fillId="25" borderId="11" xfId="116" applyFont="1" applyFill="1" applyBorder="1" applyAlignment="1">
      <alignment vertical="top"/>
    </xf>
    <xf numFmtId="0" fontId="33" fillId="25" borderId="27" xfId="75" applyFont="1" applyFill="1" applyBorder="1"/>
    <xf numFmtId="0" fontId="33" fillId="25" borderId="0" xfId="116" applyFont="1" applyFill="1" applyBorder="1" applyAlignment="1">
      <alignment horizontal="right" vertical="top"/>
    </xf>
    <xf numFmtId="0" fontId="33" fillId="25" borderId="27" xfId="116" applyFont="1" applyFill="1" applyBorder="1" applyAlignment="1">
      <alignment vertical="top"/>
    </xf>
    <xf numFmtId="0" fontId="33" fillId="25" borderId="7" xfId="116" applyFont="1" applyFill="1" applyBorder="1" applyAlignment="1">
      <alignment vertical="top"/>
    </xf>
    <xf numFmtId="0" fontId="33" fillId="25" borderId="25" xfId="116" applyFont="1" applyFill="1" applyBorder="1" applyAlignment="1">
      <alignment vertical="top"/>
    </xf>
    <xf numFmtId="0" fontId="33" fillId="25" borderId="25" xfId="116" applyFont="1" applyFill="1" applyBorder="1" applyAlignment="1">
      <alignment horizontal="right" vertical="top"/>
    </xf>
    <xf numFmtId="0" fontId="33" fillId="25" borderId="37" xfId="116" applyFont="1" applyFill="1" applyBorder="1" applyAlignment="1">
      <alignment horizontal="right" vertical="center"/>
    </xf>
    <xf numFmtId="0" fontId="33" fillId="0" borderId="27" xfId="75" applyFont="1" applyBorder="1"/>
    <xf numFmtId="0" fontId="6" fillId="0" borderId="28" xfId="75" applyBorder="1"/>
    <xf numFmtId="0" fontId="33" fillId="25" borderId="28" xfId="75" applyFont="1" applyFill="1" applyBorder="1"/>
    <xf numFmtId="0" fontId="33" fillId="25" borderId="41" xfId="116" applyFont="1" applyFill="1" applyBorder="1" applyAlignment="1">
      <alignment vertical="top"/>
    </xf>
    <xf numFmtId="0" fontId="33" fillId="25" borderId="45" xfId="116" applyFont="1" applyFill="1" applyBorder="1" applyAlignment="1">
      <alignment vertical="top"/>
    </xf>
    <xf numFmtId="0" fontId="35" fillId="0" borderId="5" xfId="116" applyFont="1" applyFill="1" applyBorder="1" applyAlignment="1">
      <alignment vertical="top"/>
    </xf>
    <xf numFmtId="0" fontId="36" fillId="0" borderId="36" xfId="75" applyFont="1" applyFill="1" applyBorder="1" applyAlignment="1">
      <alignment horizontal="center"/>
    </xf>
    <xf numFmtId="0" fontId="37" fillId="0" borderId="36" xfId="75" applyFont="1" applyFill="1" applyBorder="1"/>
    <xf numFmtId="0" fontId="6" fillId="0" borderId="0" xfId="0" applyFont="1" applyAlignment="1"/>
    <xf numFmtId="0" fontId="45" fillId="0" borderId="0" xfId="0" applyFont="1" applyAlignment="1"/>
    <xf numFmtId="0" fontId="32" fillId="0" borderId="0" xfId="0" applyFont="1" applyAlignment="1"/>
    <xf numFmtId="0" fontId="45" fillId="0" borderId="0" xfId="116" applyFont="1"/>
    <xf numFmtId="0" fontId="12" fillId="0" borderId="0" xfId="116" applyFont="1"/>
    <xf numFmtId="0" fontId="6" fillId="0" borderId="0" xfId="0" applyFont="1"/>
    <xf numFmtId="0" fontId="45" fillId="0" borderId="0" xfId="0" applyFont="1"/>
    <xf numFmtId="0" fontId="45" fillId="0" borderId="0" xfId="0" quotePrefix="1" applyFont="1"/>
    <xf numFmtId="0" fontId="5" fillId="0" borderId="0" xfId="0" applyFont="1"/>
    <xf numFmtId="0" fontId="5" fillId="0" borderId="0" xfId="0" applyFont="1" applyAlignment="1">
      <alignment vertical="center"/>
    </xf>
    <xf numFmtId="0" fontId="45" fillId="0" borderId="0" xfId="0" quotePrefix="1" applyFont="1" applyAlignment="1"/>
    <xf numFmtId="0" fontId="5" fillId="0" borderId="0" xfId="0" applyFont="1" applyAlignment="1"/>
    <xf numFmtId="0" fontId="45" fillId="0" borderId="0" xfId="0" applyFont="1" applyAlignment="1">
      <alignment vertical="center"/>
    </xf>
    <xf numFmtId="0" fontId="5" fillId="0" borderId="0" xfId="116" applyFont="1" applyBorder="1" applyAlignment="1">
      <alignment vertical="center"/>
    </xf>
    <xf numFmtId="0" fontId="6" fillId="0" borderId="0" xfId="116" applyFont="1" applyBorder="1" applyAlignment="1">
      <alignment vertical="center"/>
    </xf>
    <xf numFmtId="0" fontId="6" fillId="0" borderId="0" xfId="116" applyFont="1" applyBorder="1" applyAlignment="1"/>
    <xf numFmtId="0" fontId="46" fillId="0" borderId="0" xfId="116" applyFont="1"/>
    <xf numFmtId="0" fontId="47" fillId="0" borderId="0" xfId="116" applyFont="1"/>
    <xf numFmtId="0" fontId="6" fillId="0" borderId="0" xfId="0" applyFont="1" applyBorder="1" applyAlignment="1">
      <alignment wrapText="1"/>
    </xf>
    <xf numFmtId="0" fontId="5" fillId="2" borderId="6" xfId="116" applyFont="1" applyFill="1" applyBorder="1"/>
    <xf numFmtId="0" fontId="5" fillId="2" borderId="50" xfId="116" applyFont="1" applyFill="1" applyBorder="1"/>
    <xf numFmtId="0" fontId="5" fillId="2" borderId="51" xfId="116" applyFont="1" applyFill="1" applyBorder="1"/>
    <xf numFmtId="0" fontId="6" fillId="0" borderId="8" xfId="116" applyFont="1" applyBorder="1"/>
    <xf numFmtId="0" fontId="33" fillId="0" borderId="9" xfId="116" applyFont="1" applyBorder="1"/>
    <xf numFmtId="0" fontId="6" fillId="2" borderId="8" xfId="116" applyFont="1" applyFill="1" applyBorder="1"/>
    <xf numFmtId="0" fontId="33" fillId="0" borderId="8" xfId="116" applyFont="1" applyBorder="1" applyAlignment="1">
      <alignment wrapText="1"/>
    </xf>
    <xf numFmtId="0" fontId="33" fillId="0" borderId="9" xfId="116" applyFont="1" applyBorder="1" applyAlignment="1">
      <alignment wrapText="1"/>
    </xf>
    <xf numFmtId="0" fontId="33" fillId="0" borderId="3" xfId="116" applyFont="1" applyBorder="1" applyAlignment="1">
      <alignment wrapText="1"/>
    </xf>
    <xf numFmtId="0" fontId="33" fillId="0" borderId="22" xfId="116" applyFont="1" applyBorder="1" applyAlignment="1">
      <alignment wrapText="1"/>
    </xf>
    <xf numFmtId="0" fontId="33" fillId="0" borderId="10" xfId="116" applyFont="1" applyBorder="1" applyAlignment="1">
      <alignment wrapText="1"/>
    </xf>
    <xf numFmtId="0" fontId="37" fillId="0" borderId="36" xfId="75" applyFont="1" applyFill="1" applyBorder="1" applyAlignment="1">
      <alignment horizontal="left" vertical="center" wrapText="1"/>
    </xf>
    <xf numFmtId="0" fontId="37" fillId="0" borderId="36" xfId="75" applyFont="1" applyFill="1" applyBorder="1" applyAlignment="1">
      <alignment horizontal="center"/>
    </xf>
    <xf numFmtId="0" fontId="37" fillId="0" borderId="36" xfId="75" applyFont="1" applyFill="1" applyBorder="1" applyAlignment="1">
      <alignment horizontal="left"/>
    </xf>
    <xf numFmtId="0" fontId="37" fillId="0" borderId="36" xfId="75" applyFont="1" applyFill="1" applyBorder="1" applyAlignment="1">
      <alignment horizontal="justify" vertical="center"/>
    </xf>
    <xf numFmtId="0" fontId="37" fillId="0" borderId="36" xfId="0" applyFont="1" applyFill="1" applyBorder="1" applyAlignment="1">
      <alignment vertical="center" wrapText="1"/>
    </xf>
    <xf numFmtId="0" fontId="38" fillId="0" borderId="36" xfId="75" applyFont="1" applyFill="1" applyBorder="1" applyAlignment="1">
      <alignment vertical="center" wrapText="1"/>
    </xf>
    <xf numFmtId="0" fontId="38" fillId="0" borderId="36" xfId="75" applyFont="1" applyFill="1" applyBorder="1" applyAlignment="1">
      <alignment horizontal="center" vertical="center" wrapText="1"/>
    </xf>
    <xf numFmtId="0" fontId="38" fillId="0" borderId="36" xfId="75" applyFont="1" applyFill="1" applyBorder="1" applyAlignment="1">
      <alignment vertical="center"/>
    </xf>
    <xf numFmtId="164" fontId="37" fillId="0" borderId="36" xfId="75" applyNumberFormat="1" applyFont="1" applyFill="1" applyBorder="1" applyAlignment="1">
      <alignment horizontal="left" vertical="center" wrapText="1"/>
    </xf>
    <xf numFmtId="0" fontId="38" fillId="0" borderId="42" xfId="75" applyFont="1" applyFill="1" applyBorder="1" applyAlignment="1">
      <alignment vertical="center" wrapText="1"/>
    </xf>
    <xf numFmtId="0" fontId="37" fillId="0" borderId="42" xfId="0" applyFont="1" applyFill="1" applyBorder="1" applyAlignment="1">
      <alignment vertical="center" wrapText="1"/>
    </xf>
    <xf numFmtId="0" fontId="38" fillId="0" borderId="42" xfId="0" applyFont="1" applyFill="1" applyBorder="1" applyAlignment="1">
      <alignment vertical="center" wrapText="1"/>
    </xf>
    <xf numFmtId="0" fontId="37" fillId="0" borderId="42" xfId="0" applyFont="1" applyFill="1" applyBorder="1" applyAlignment="1">
      <alignment horizontal="left" vertical="center" wrapText="1"/>
    </xf>
    <xf numFmtId="0" fontId="38" fillId="0" borderId="42" xfId="0" applyFont="1" applyFill="1" applyBorder="1" applyAlignment="1">
      <alignment horizontal="left" vertical="center" wrapText="1"/>
    </xf>
    <xf numFmtId="0" fontId="38" fillId="0" borderId="36" xfId="75" applyFont="1" applyFill="1" applyBorder="1" applyAlignment="1">
      <alignment horizontal="center"/>
    </xf>
    <xf numFmtId="0" fontId="38" fillId="0" borderId="36" xfId="75" applyFont="1" applyFill="1" applyBorder="1"/>
    <xf numFmtId="2" fontId="38" fillId="0" borderId="36" xfId="75" applyNumberFormat="1" applyFont="1" applyFill="1" applyBorder="1" applyAlignment="1">
      <alignment horizontal="center"/>
    </xf>
    <xf numFmtId="0" fontId="38" fillId="0" borderId="36" xfId="75" applyFont="1" applyFill="1" applyBorder="1" applyAlignment="1">
      <alignment horizontal="center" vertical="top" wrapText="1"/>
    </xf>
    <xf numFmtId="0" fontId="37" fillId="0" borderId="36" xfId="75" applyFont="1" applyFill="1" applyBorder="1" applyAlignment="1">
      <alignment vertical="center" wrapText="1"/>
    </xf>
    <xf numFmtId="0" fontId="37" fillId="0" borderId="36" xfId="75" applyFont="1" applyFill="1" applyBorder="1" applyAlignment="1">
      <alignment vertical="center"/>
    </xf>
    <xf numFmtId="0" fontId="37" fillId="0" borderId="36" xfId="117" applyFont="1" applyFill="1" applyBorder="1" applyAlignment="1">
      <alignment horizontal="center" textRotation="255"/>
    </xf>
    <xf numFmtId="0" fontId="37" fillId="0" borderId="36" xfId="117" applyFont="1" applyFill="1" applyBorder="1" applyAlignment="1">
      <alignment horizontal="center" wrapText="1"/>
    </xf>
    <xf numFmtId="0" fontId="40" fillId="0" borderId="36" xfId="75" applyFont="1" applyFill="1" applyBorder="1"/>
    <xf numFmtId="0" fontId="37" fillId="0" borderId="36" xfId="0" applyFont="1" applyFill="1" applyBorder="1" applyAlignment="1">
      <alignment horizontal="center" vertical="center" wrapText="1"/>
    </xf>
    <xf numFmtId="0" fontId="41" fillId="0" borderId="36" xfId="32" applyFont="1" applyFill="1" applyBorder="1" applyAlignment="1">
      <alignment horizontal="left" vertical="center"/>
    </xf>
    <xf numFmtId="0" fontId="38" fillId="0" borderId="36" xfId="117" applyFont="1" applyFill="1" applyBorder="1" applyAlignment="1">
      <alignment horizontal="center" wrapText="1"/>
    </xf>
    <xf numFmtId="0" fontId="38" fillId="0" borderId="52" xfId="75" applyFont="1" applyFill="1" applyBorder="1" applyAlignment="1">
      <alignment horizontal="left"/>
    </xf>
    <xf numFmtId="0" fontId="38" fillId="0" borderId="49" xfId="75" applyFont="1" applyFill="1" applyBorder="1" applyAlignment="1">
      <alignment horizontal="center"/>
    </xf>
    <xf numFmtId="0" fontId="38" fillId="0" borderId="49" xfId="75" applyFont="1" applyFill="1" applyBorder="1" applyAlignment="1">
      <alignment horizontal="left"/>
    </xf>
    <xf numFmtId="0" fontId="38" fillId="0" borderId="49" xfId="75" applyFont="1" applyFill="1" applyBorder="1"/>
    <xf numFmtId="0" fontId="37" fillId="0" borderId="49" xfId="75" applyFont="1" applyFill="1" applyBorder="1" applyAlignment="1">
      <alignment horizontal="justify" vertical="center"/>
    </xf>
    <xf numFmtId="0" fontId="37" fillId="0" borderId="49" xfId="75" applyFont="1" applyFill="1" applyBorder="1"/>
    <xf numFmtId="0" fontId="38" fillId="0" borderId="42" xfId="75" applyFont="1" applyFill="1" applyBorder="1"/>
    <xf numFmtId="0" fontId="38" fillId="0" borderId="42" xfId="117" applyFont="1" applyFill="1" applyBorder="1" applyAlignment="1">
      <alignment vertical="top" wrapText="1"/>
    </xf>
    <xf numFmtId="0" fontId="37" fillId="0" borderId="42" xfId="0" applyFont="1" applyFill="1" applyBorder="1" applyAlignment="1">
      <alignment vertical="center"/>
    </xf>
    <xf numFmtId="0" fontId="37" fillId="0" borderId="42" xfId="117" applyFont="1" applyFill="1" applyBorder="1" applyAlignment="1">
      <alignment vertical="center" wrapText="1"/>
    </xf>
    <xf numFmtId="0" fontId="37" fillId="0" borderId="42" xfId="75" applyFont="1" applyFill="1" applyBorder="1"/>
    <xf numFmtId="0" fontId="40" fillId="0" borderId="36" xfId="75" applyFont="1" applyFill="1" applyBorder="1" applyAlignment="1">
      <alignment horizontal="center"/>
    </xf>
    <xf numFmtId="0" fontId="41" fillId="0" borderId="36" xfId="75" applyFont="1" applyFill="1" applyBorder="1"/>
    <xf numFmtId="0" fontId="41" fillId="0" borderId="36" xfId="32" applyFont="1" applyFill="1" applyBorder="1"/>
    <xf numFmtId="0" fontId="42" fillId="0" borderId="36" xfId="0" applyFont="1" applyFill="1" applyBorder="1" applyAlignment="1">
      <alignment vertical="center" wrapText="1"/>
    </xf>
    <xf numFmtId="0" fontId="42" fillId="0" borderId="36" xfId="0" applyFont="1" applyBorder="1" applyAlignment="1">
      <alignment vertical="center" wrapText="1"/>
    </xf>
    <xf numFmtId="0" fontId="39" fillId="27" borderId="52" xfId="75" applyFont="1" applyFill="1" applyBorder="1" applyAlignment="1">
      <alignment horizontal="left"/>
    </xf>
    <xf numFmtId="0" fontId="39" fillId="27" borderId="49" xfId="75" applyFont="1" applyFill="1" applyBorder="1" applyAlignment="1">
      <alignment horizontal="center"/>
    </xf>
    <xf numFmtId="0" fontId="39" fillId="27" borderId="49" xfId="75" applyFont="1" applyFill="1" applyBorder="1" applyAlignment="1">
      <alignment horizontal="left"/>
    </xf>
    <xf numFmtId="0" fontId="39" fillId="27" borderId="53" xfId="75" applyFont="1" applyFill="1" applyBorder="1" applyAlignment="1">
      <alignment horizontal="center"/>
    </xf>
    <xf numFmtId="0" fontId="40" fillId="0" borderId="42" xfId="75" applyFont="1" applyFill="1" applyBorder="1"/>
    <xf numFmtId="0" fontId="40" fillId="0" borderId="54" xfId="75" applyFont="1" applyFill="1" applyBorder="1" applyAlignment="1">
      <alignment horizontal="center"/>
    </xf>
    <xf numFmtId="0" fontId="41" fillId="0" borderId="42" xfId="32" applyFont="1" applyFill="1" applyBorder="1" applyAlignment="1">
      <alignment horizontal="left" vertical="center"/>
    </xf>
    <xf numFmtId="0" fontId="41" fillId="0" borderId="42" xfId="75" applyFont="1" applyFill="1" applyBorder="1" applyAlignment="1">
      <alignment vertical="center"/>
    </xf>
    <xf numFmtId="0" fontId="40" fillId="0" borderId="43" xfId="75" applyFont="1" applyFill="1" applyBorder="1"/>
    <xf numFmtId="0" fontId="40" fillId="0" borderId="44" xfId="75" applyFont="1" applyFill="1" applyBorder="1" applyAlignment="1">
      <alignment horizontal="center"/>
    </xf>
    <xf numFmtId="0" fontId="0" fillId="0" borderId="44" xfId="0" applyBorder="1"/>
    <xf numFmtId="0" fontId="0" fillId="0" borderId="55" xfId="0" applyBorder="1"/>
    <xf numFmtId="0" fontId="12" fillId="0" borderId="0" xfId="116" applyFont="1" applyAlignment="1">
      <alignment horizontal="left" vertical="top" wrapText="1"/>
    </xf>
    <xf numFmtId="0" fontId="6" fillId="0" borderId="5" xfId="116" applyFont="1" applyBorder="1" applyAlignment="1">
      <alignment horizontal="center" vertical="center"/>
    </xf>
    <xf numFmtId="0" fontId="6" fillId="0" borderId="1" xfId="116" applyFont="1" applyBorder="1" applyAlignment="1">
      <alignment horizontal="center" vertical="center"/>
    </xf>
    <xf numFmtId="0" fontId="6" fillId="0" borderId="2" xfId="116" applyFont="1" applyBorder="1" applyAlignment="1">
      <alignment horizontal="center" vertical="center"/>
    </xf>
    <xf numFmtId="0" fontId="6" fillId="0" borderId="5" xfId="116" applyFont="1" applyBorder="1" applyAlignment="1">
      <alignment horizontal="center"/>
    </xf>
    <xf numFmtId="0" fontId="6" fillId="0" borderId="1" xfId="116" applyFont="1" applyBorder="1" applyAlignment="1">
      <alignment horizontal="center"/>
    </xf>
    <xf numFmtId="0" fontId="6" fillId="0" borderId="2" xfId="116" applyFont="1" applyBorder="1" applyAlignment="1">
      <alignment horizontal="center"/>
    </xf>
    <xf numFmtId="0" fontId="6" fillId="2" borderId="31" xfId="116" applyFont="1" applyFill="1" applyBorder="1" applyAlignment="1">
      <alignment horizontal="center"/>
    </xf>
    <xf numFmtId="0" fontId="6" fillId="2" borderId="30" xfId="116" applyFont="1" applyFill="1" applyBorder="1" applyAlignment="1">
      <alignment horizontal="center"/>
    </xf>
    <xf numFmtId="0" fontId="6" fillId="25" borderId="31" xfId="116" applyFont="1" applyFill="1" applyBorder="1" applyAlignment="1">
      <alignment horizontal="center"/>
    </xf>
    <xf numFmtId="0" fontId="6" fillId="25" borderId="30" xfId="116" applyFont="1" applyFill="1" applyBorder="1" applyAlignment="1">
      <alignment horizontal="center"/>
    </xf>
    <xf numFmtId="0" fontId="6" fillId="0" borderId="31" xfId="116" applyFont="1" applyFill="1" applyBorder="1" applyAlignment="1">
      <alignment horizontal="center"/>
    </xf>
    <xf numFmtId="0" fontId="6" fillId="0" borderId="30" xfId="116" applyFont="1" applyFill="1" applyBorder="1" applyAlignment="1">
      <alignment horizontal="center"/>
    </xf>
    <xf numFmtId="0" fontId="5" fillId="0" borderId="5" xfId="116" applyFont="1" applyBorder="1" applyAlignment="1">
      <alignment horizontal="center" vertical="center"/>
    </xf>
    <xf numFmtId="0" fontId="5" fillId="0" borderId="1" xfId="116" applyFont="1" applyBorder="1" applyAlignment="1">
      <alignment horizontal="center" vertical="center"/>
    </xf>
    <xf numFmtId="0" fontId="5" fillId="0" borderId="2" xfId="116" applyFont="1" applyBorder="1" applyAlignment="1">
      <alignment horizontal="center" vertical="center"/>
    </xf>
    <xf numFmtId="0" fontId="5" fillId="0" borderId="11" xfId="116" applyFont="1" applyBorder="1" applyAlignment="1">
      <alignment horizontal="center" vertical="center" wrapText="1"/>
    </xf>
    <xf numFmtId="0" fontId="5" fillId="0" borderId="27" xfId="116" applyFont="1" applyBorder="1" applyAlignment="1">
      <alignment horizontal="center" vertical="center" wrapText="1"/>
    </xf>
    <xf numFmtId="0" fontId="5" fillId="0" borderId="28" xfId="116" applyFont="1" applyBorder="1" applyAlignment="1">
      <alignment horizontal="center" vertical="center" wrapText="1"/>
    </xf>
    <xf numFmtId="0" fontId="6" fillId="0" borderId="31" xfId="116" applyFont="1" applyBorder="1" applyAlignment="1">
      <alignment horizontal="center"/>
    </xf>
    <xf numFmtId="0" fontId="6" fillId="0" borderId="30" xfId="116" applyFont="1" applyBorder="1" applyAlignment="1">
      <alignment horizontal="center"/>
    </xf>
    <xf numFmtId="0" fontId="34" fillId="0" borderId="31" xfId="116" applyFont="1" applyFill="1" applyBorder="1" applyAlignment="1">
      <alignment horizontal="center"/>
    </xf>
    <xf numFmtId="0" fontId="34" fillId="0" borderId="30" xfId="116" applyFont="1" applyFill="1" applyBorder="1" applyAlignment="1">
      <alignment horizontal="center"/>
    </xf>
    <xf numFmtId="0" fontId="5" fillId="0" borderId="46" xfId="116" applyFont="1" applyBorder="1" applyAlignment="1">
      <alignment horizontal="center" vertical="center" wrapText="1"/>
    </xf>
    <xf numFmtId="0" fontId="5" fillId="0" borderId="25" xfId="116" applyFont="1" applyBorder="1" applyAlignment="1">
      <alignment horizontal="center" vertical="center" wrapText="1"/>
    </xf>
    <xf numFmtId="0" fontId="5" fillId="0" borderId="45" xfId="116" applyFont="1" applyBorder="1" applyAlignment="1">
      <alignment horizontal="center" vertical="center" wrapText="1"/>
    </xf>
    <xf numFmtId="0" fontId="6" fillId="0" borderId="6" xfId="116" applyFont="1" applyBorder="1" applyAlignment="1">
      <alignment horizontal="center"/>
    </xf>
    <xf numFmtId="0" fontId="6" fillId="0" borderId="51" xfId="116" applyFont="1" applyBorder="1" applyAlignment="1">
      <alignment horizontal="center"/>
    </xf>
    <xf numFmtId="0" fontId="6" fillId="0" borderId="3" xfId="116" applyFont="1" applyBorder="1" applyAlignment="1">
      <alignment horizontal="center"/>
    </xf>
    <xf numFmtId="0" fontId="6" fillId="0" borderId="10" xfId="116" applyFont="1" applyBorder="1" applyAlignment="1">
      <alignment horizontal="center"/>
    </xf>
    <xf numFmtId="0" fontId="33" fillId="26" borderId="5" xfId="0" applyFont="1" applyFill="1" applyBorder="1" applyAlignment="1">
      <alignment horizontal="left" wrapText="1"/>
    </xf>
    <xf numFmtId="0" fontId="33" fillId="26" borderId="1" xfId="0" applyFont="1" applyFill="1" applyBorder="1" applyAlignment="1">
      <alignment horizontal="left" wrapText="1"/>
    </xf>
    <xf numFmtId="0" fontId="33" fillId="26" borderId="2" xfId="0" applyFont="1" applyFill="1" applyBorder="1" applyAlignment="1">
      <alignment horizontal="left" wrapText="1"/>
    </xf>
    <xf numFmtId="0" fontId="33" fillId="0" borderId="37" xfId="116" applyFont="1" applyFill="1" applyBorder="1" applyAlignment="1">
      <alignment horizontal="center" vertical="center"/>
    </xf>
    <xf numFmtId="0" fontId="33" fillId="0" borderId="27" xfId="116" applyFont="1" applyFill="1" applyBorder="1" applyAlignment="1">
      <alignment horizontal="center" vertical="center"/>
    </xf>
    <xf numFmtId="0" fontId="33" fillId="26" borderId="1" xfId="116" applyFont="1" applyFill="1" applyBorder="1" applyAlignment="1">
      <alignment horizontal="center" vertical="center"/>
    </xf>
    <xf numFmtId="0" fontId="33" fillId="0" borderId="8" xfId="116" applyFont="1" applyFill="1" applyBorder="1" applyAlignment="1">
      <alignment horizontal="center" vertical="center"/>
    </xf>
    <xf numFmtId="0" fontId="33" fillId="0" borderId="0" xfId="116" applyFont="1" applyFill="1" applyBorder="1" applyAlignment="1">
      <alignment horizontal="center" vertical="center"/>
    </xf>
    <xf numFmtId="0" fontId="33" fillId="0" borderId="1" xfId="116" applyFont="1" applyFill="1" applyBorder="1" applyAlignment="1">
      <alignment horizontal="center" vertical="center"/>
    </xf>
    <xf numFmtId="0" fontId="6" fillId="0" borderId="37" xfId="75" applyBorder="1" applyAlignment="1">
      <alignment horizontal="center"/>
    </xf>
    <xf numFmtId="0" fontId="6" fillId="0" borderId="40" xfId="75" applyBorder="1" applyAlignment="1">
      <alignment horizontal="center"/>
    </xf>
    <xf numFmtId="0" fontId="6" fillId="0" borderId="27" xfId="75" applyFill="1" applyBorder="1" applyAlignment="1">
      <alignment horizontal="center"/>
    </xf>
    <xf numFmtId="0" fontId="6" fillId="0" borderId="28" xfId="75" applyFill="1" applyBorder="1" applyAlignment="1">
      <alignment horizontal="center"/>
    </xf>
    <xf numFmtId="0" fontId="6" fillId="0" borderId="38" xfId="75" applyBorder="1" applyAlignment="1">
      <alignment horizontal="center"/>
    </xf>
    <xf numFmtId="0" fontId="6" fillId="0" borderId="39" xfId="75" applyBorder="1" applyAlignment="1">
      <alignment horizontal="center"/>
    </xf>
    <xf numFmtId="0" fontId="33" fillId="26" borderId="37" xfId="116" applyFont="1" applyFill="1" applyBorder="1" applyAlignment="1">
      <alignment horizontal="center" vertical="center"/>
    </xf>
    <xf numFmtId="0" fontId="33" fillId="26" borderId="27" xfId="116" applyFont="1" applyFill="1" applyBorder="1" applyAlignment="1">
      <alignment horizontal="center" vertical="center"/>
    </xf>
    <xf numFmtId="0" fontId="33" fillId="0" borderId="36" xfId="116" applyFont="1" applyFill="1" applyBorder="1" applyAlignment="1">
      <alignment horizontal="center" vertical="center"/>
    </xf>
    <xf numFmtId="0" fontId="36" fillId="0" borderId="29" xfId="116" applyFont="1" applyBorder="1" applyAlignment="1">
      <alignment horizontal="center" vertical="center"/>
    </xf>
    <xf numFmtId="0" fontId="36" fillId="0" borderId="32" xfId="116" applyFont="1" applyBorder="1" applyAlignment="1">
      <alignment horizontal="center" vertical="center"/>
    </xf>
    <xf numFmtId="0" fontId="36" fillId="0" borderId="34" xfId="116" applyFont="1" applyBorder="1" applyAlignment="1">
      <alignment horizontal="center" vertical="center"/>
    </xf>
    <xf numFmtId="0" fontId="36" fillId="0" borderId="35" xfId="116" applyFont="1" applyBorder="1" applyAlignment="1">
      <alignment horizontal="center" vertical="center"/>
    </xf>
    <xf numFmtId="0" fontId="33" fillId="26" borderId="5" xfId="75" applyFont="1" applyFill="1" applyBorder="1" applyAlignment="1">
      <alignment horizontal="center"/>
    </xf>
    <xf numFmtId="0" fontId="33" fillId="26" borderId="1" xfId="75" applyFont="1" applyFill="1" applyBorder="1" applyAlignment="1">
      <alignment horizontal="center"/>
    </xf>
    <xf numFmtId="0" fontId="33" fillId="26" borderId="2" xfId="75" applyFont="1" applyFill="1" applyBorder="1" applyAlignment="1">
      <alignment horizontal="center"/>
    </xf>
    <xf numFmtId="0" fontId="33" fillId="0" borderId="44" xfId="116" applyFont="1" applyFill="1" applyBorder="1" applyAlignment="1">
      <alignment horizontal="center" vertical="center"/>
    </xf>
    <xf numFmtId="0" fontId="35" fillId="0" borderId="46" xfId="116" applyFont="1" applyBorder="1" applyAlignment="1">
      <alignment horizontal="center" vertical="center" wrapText="1"/>
    </xf>
    <xf numFmtId="0" fontId="35" fillId="0" borderId="45" xfId="116" applyFont="1" applyBorder="1" applyAlignment="1">
      <alignment horizontal="center" vertical="center" wrapText="1"/>
    </xf>
    <xf numFmtId="0" fontId="35" fillId="0" borderId="47" xfId="116" applyFont="1" applyBorder="1" applyAlignment="1">
      <alignment horizontal="center" vertical="center" wrapText="1"/>
    </xf>
    <xf numFmtId="0" fontId="35" fillId="0" borderId="10" xfId="116" applyFont="1" applyBorder="1" applyAlignment="1">
      <alignment horizontal="center" vertical="center" wrapText="1"/>
    </xf>
    <xf numFmtId="0" fontId="35" fillId="0" borderId="3" xfId="75" applyFont="1" applyBorder="1" applyAlignment="1">
      <alignment horizontal="center" vertical="center" wrapText="1"/>
    </xf>
    <xf numFmtId="0" fontId="35" fillId="0" borderId="22" xfId="75" applyFont="1" applyBorder="1" applyAlignment="1">
      <alignment horizontal="center" vertical="center" wrapText="1"/>
    </xf>
    <xf numFmtId="0" fontId="35" fillId="0" borderId="48" xfId="75" applyFont="1" applyBorder="1" applyAlignment="1">
      <alignment horizontal="center" vertical="center" wrapText="1"/>
    </xf>
    <xf numFmtId="2" fontId="38" fillId="0" borderId="42" xfId="75" applyNumberFormat="1" applyFont="1" applyFill="1" applyBorder="1" applyAlignment="1">
      <alignment horizontal="center"/>
    </xf>
    <xf numFmtId="2" fontId="38" fillId="0" borderId="36" xfId="75" applyNumberFormat="1" applyFont="1" applyFill="1" applyBorder="1" applyAlignment="1">
      <alignment horizontal="center"/>
    </xf>
    <xf numFmtId="2" fontId="38" fillId="0" borderId="36" xfId="75" applyNumberFormat="1" applyFont="1" applyFill="1" applyBorder="1" applyAlignment="1">
      <alignment horizontal="center" wrapText="1"/>
    </xf>
    <xf numFmtId="0" fontId="38" fillId="0" borderId="36" xfId="75" applyFont="1" applyFill="1" applyBorder="1" applyAlignment="1">
      <alignment horizontal="center" wrapText="1"/>
    </xf>
    <xf numFmtId="0" fontId="38" fillId="0" borderId="42" xfId="75" applyFont="1" applyFill="1" applyBorder="1" applyAlignment="1">
      <alignment horizontal="center" vertical="top" wrapText="1"/>
    </xf>
    <xf numFmtId="0" fontId="38" fillId="0" borderId="36" xfId="75" applyFont="1" applyFill="1" applyBorder="1" applyAlignment="1">
      <alignment horizontal="center" vertical="top" wrapText="1"/>
    </xf>
    <xf numFmtId="0" fontId="38" fillId="0" borderId="36" xfId="75" applyFont="1" applyFill="1" applyBorder="1" applyAlignment="1">
      <alignment horizontal="center" vertical="top"/>
    </xf>
  </cellXfs>
  <cellStyles count="118">
    <cellStyle name="20% - Accent1 2" xfId="37"/>
    <cellStyle name="20% - Accent2 2" xfId="38"/>
    <cellStyle name="20% - Accent3 2" xfId="39"/>
    <cellStyle name="20% - Accent4 2" xfId="40"/>
    <cellStyle name="20% - Accent5 2" xfId="41"/>
    <cellStyle name="20% - Accent6 2" xfId="42"/>
    <cellStyle name="40% - Accent1 2" xfId="43"/>
    <cellStyle name="40% - Accent2 2" xfId="44"/>
    <cellStyle name="40% - Accent3 2" xfId="45"/>
    <cellStyle name="40% - Accent4 2" xfId="46"/>
    <cellStyle name="40% - Accent5 2" xfId="47"/>
    <cellStyle name="40% - Accent6 2" xfId="48"/>
    <cellStyle name="60% - Accent1 2" xfId="49"/>
    <cellStyle name="60% - Accent2 2" xfId="50"/>
    <cellStyle name="60% - Accent3 2" xfId="51"/>
    <cellStyle name="60% - Accent4 2" xfId="52"/>
    <cellStyle name="60% - Accent5 2" xfId="53"/>
    <cellStyle name="60% - Accent6 2" xfId="54"/>
    <cellStyle name="Accent1 2" xfId="55"/>
    <cellStyle name="Accent2 2" xfId="56"/>
    <cellStyle name="Accent3 2" xfId="57"/>
    <cellStyle name="Accent4 2" xfId="58"/>
    <cellStyle name="Accent5 2" xfId="59"/>
    <cellStyle name="Accent6 2" xfId="60"/>
    <cellStyle name="Answer Codes" xfId="1"/>
    <cellStyle name="Bad 2" xfId="61"/>
    <cellStyle name="Calculation 2" xfId="62"/>
    <cellStyle name="Calculation 3" xfId="63"/>
    <cellStyle name="Check Cell 2" xfId="64"/>
    <cellStyle name="Explanatory Text 2" xfId="65"/>
    <cellStyle name="Good 2" xfId="66"/>
    <cellStyle name="Heading 1 2" xfId="67"/>
    <cellStyle name="Heading 2 2" xfId="68"/>
    <cellStyle name="Heading 3 2" xfId="69"/>
    <cellStyle name="Heading 4 2" xfId="70"/>
    <cellStyle name="Input 2" xfId="71"/>
    <cellStyle name="Input 3" xfId="72"/>
    <cellStyle name="Linked Cell 2" xfId="73"/>
    <cellStyle name="Module title" xfId="2"/>
    <cellStyle name="Neutral 2" xfId="74"/>
    <cellStyle name="Normal" xfId="0" builtinId="0"/>
    <cellStyle name="Normal 10" xfId="75"/>
    <cellStyle name="Normal 11" xfId="76"/>
    <cellStyle name="Normal 2" xfId="3"/>
    <cellStyle name="Normal 2 2" xfId="4"/>
    <cellStyle name="Normal 2 2 2" xfId="32"/>
    <cellStyle name="Normal 2 2 2 2" xfId="34"/>
    <cellStyle name="Normal 2 2 3" xfId="77"/>
    <cellStyle name="Normal 2 3" xfId="78"/>
    <cellStyle name="Normal 2 3 2" xfId="79"/>
    <cellStyle name="Normal 2 4" xfId="80"/>
    <cellStyle name="Normal 2 4 2" xfId="81"/>
    <cellStyle name="Normal 2 5" xfId="117"/>
    <cellStyle name="Normal 2_Cover A - Post Planting" xfId="82"/>
    <cellStyle name="Normal 3" xfId="5"/>
    <cellStyle name="Normal 3 2" xfId="83"/>
    <cellStyle name="Normal 3 2 2" xfId="84"/>
    <cellStyle name="Normal 3 3" xfId="85"/>
    <cellStyle name="Normal 3_Cover A - Post Planting" xfId="86"/>
    <cellStyle name="Normal 4" xfId="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_Cover A - Post Planting" xfId="94"/>
    <cellStyle name="Normal 5" xfId="31"/>
    <cellStyle name="Normal 5 2" xfId="35"/>
    <cellStyle name="Normal 5 2 2" xfId="95"/>
    <cellStyle name="Normal 5 3" xfId="96"/>
    <cellStyle name="Normal 5_Cover A - Post Planting" xfId="97"/>
    <cellStyle name="Normal 6" xfId="33"/>
    <cellStyle name="Normal 6 2" xfId="98"/>
    <cellStyle name="Normal 6 3" xfId="99"/>
    <cellStyle name="Normal 7" xfId="36"/>
    <cellStyle name="Normal 7 2" xfId="100"/>
    <cellStyle name="Normal 7 3" xfId="101"/>
    <cellStyle name="Normal 8" xfId="102"/>
    <cellStyle name="Normal 8 2" xfId="103"/>
    <cellStyle name="Normal 9" xfId="104"/>
    <cellStyle name="Normal_qst2001_provisoire" xfId="116"/>
    <cellStyle name="Normale_Final LSMS HH ENGLISH QUEST" xfId="7"/>
    <cellStyle name="Note 2" xfId="105"/>
    <cellStyle name="Note 3" xfId="106"/>
    <cellStyle name="Output 2" xfId="107"/>
    <cellStyle name="Output 3" xfId="108"/>
    <cellStyle name="Percent 2" xfId="109"/>
    <cellStyle name="Questions &amp; instructions" xfId="8"/>
    <cellStyle name="Questions &amp; instructions 10" xfId="9"/>
    <cellStyle name="Questions &amp; instructions 11" xfId="10"/>
    <cellStyle name="Questions &amp; instructions 12" xfId="11"/>
    <cellStyle name="Questions &amp; instructions 13" xfId="12"/>
    <cellStyle name="Questions &amp; instructions 14" xfId="110"/>
    <cellStyle name="Questions &amp; instructions 15" xfId="111"/>
    <cellStyle name="Questions &amp; instructions 2" xfId="13"/>
    <cellStyle name="Questions &amp; instructions 3" xfId="14"/>
    <cellStyle name="Questions &amp; instructions 4" xfId="15"/>
    <cellStyle name="Questions &amp; instructions 5" xfId="16"/>
    <cellStyle name="Questions &amp; instructions 6" xfId="17"/>
    <cellStyle name="Questions &amp; instructions 7" xfId="18"/>
    <cellStyle name="Questions &amp; instructions 8" xfId="19"/>
    <cellStyle name="Questions &amp; instructions 9" xfId="20"/>
    <cellStyle name="Suppl Instructions" xfId="21"/>
    <cellStyle name="Suppl Instructions 2" xfId="22"/>
    <cellStyle name="Suppl Instructions 3" xfId="23"/>
    <cellStyle name="Suppl Instructions 4" xfId="24"/>
    <cellStyle name="Suppl Instructions 5" xfId="25"/>
    <cellStyle name="Suppl Instructions 6" xfId="26"/>
    <cellStyle name="Suppl Instructions 7" xfId="27"/>
    <cellStyle name="Suppl Instructions 8" xfId="28"/>
    <cellStyle name="Suppl Instructions 9" xfId="29"/>
    <cellStyle name="Suppl Instructions_KG-Equivalents" xfId="30"/>
    <cellStyle name="Title 2" xfId="112"/>
    <cellStyle name="Total 2" xfId="113"/>
    <cellStyle name="Total 3" xfId="114"/>
    <cellStyle name="Warning Text 2" xfId="115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180473</xdr:colOff>
      <xdr:row>3</xdr:row>
      <xdr:rowOff>0</xdr:rowOff>
    </xdr:from>
    <xdr:to>
      <xdr:col>31</xdr:col>
      <xdr:colOff>100263</xdr:colOff>
      <xdr:row>9</xdr:row>
      <xdr:rowOff>146719</xdr:rowOff>
    </xdr:to>
    <xdr:pic>
      <xdr:nvPicPr>
        <xdr:cNvPr id="2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9947" y="621632"/>
          <a:ext cx="1905000" cy="133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180473</xdr:colOff>
      <xdr:row>9</xdr:row>
      <xdr:rowOff>0</xdr:rowOff>
    </xdr:from>
    <xdr:to>
      <xdr:col>10</xdr:col>
      <xdr:colOff>65171</xdr:colOff>
      <xdr:row>14</xdr:row>
      <xdr:rowOff>70852</xdr:rowOff>
    </xdr:to>
    <xdr:pic>
      <xdr:nvPicPr>
        <xdr:cNvPr id="3" name="Image 7" descr="https://upload.wikimedia.org/wikipedia/fr/e/ec/Logo_UEMOA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47" y="1814763"/>
          <a:ext cx="1508961" cy="128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10026</xdr:colOff>
      <xdr:row>8</xdr:row>
      <xdr:rowOff>160421</xdr:rowOff>
    </xdr:from>
    <xdr:to>
      <xdr:col>45</xdr:col>
      <xdr:colOff>175460</xdr:colOff>
      <xdr:row>13</xdr:row>
      <xdr:rowOff>164043</xdr:rowOff>
    </xdr:to>
    <xdr:pic>
      <xdr:nvPicPr>
        <xdr:cNvPr id="4" name="Image 3"/>
        <xdr:cNvPicPr/>
      </xdr:nvPicPr>
      <xdr:blipFill>
        <a:blip xmlns:r="http://schemas.openxmlformats.org/officeDocument/2006/relationships" r:embed="rId3">
          <a:lum contrast="-1000"/>
        </a:blip>
        <a:srcRect/>
        <a:stretch>
          <a:fillRect/>
        </a:stretch>
      </xdr:blipFill>
      <xdr:spPr bwMode="auto">
        <a:xfrm>
          <a:off x="7153776" y="1784684"/>
          <a:ext cx="1428750" cy="1211793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  <a:effectLst>
          <a:innerShdw blurRad="63500" dist="50800" dir="10800000">
            <a:prstClr val="black">
              <a:alpha val="50000"/>
            </a:prstClr>
          </a:inn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b316639/AppData/Local/Temp/Domino%20Web%20Access/WINDOWS/TEMP/park%20and%20wait/Final%20LSMS%20HH%20ALBANIAN%20QUES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po\Talip\TZNPS\Documentation\Questionnaires\Questionnaires%20(Excel)\Documents%20and%20Settings\user1\Local%20Settings\Temp\Temporary%20Directory%201%20for%20Final%20English%20and%20Albanian%20HH%20Quest.zip\FINAL%20AP12%20ALBANIA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1\Users\wb316639\AppData\Local\Temp\Domino%20Web%20Access\WINDOWS\TEMP\park%20and%20wait\Final%20LSMS%20HH%20ALBANIAN%20QU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ROL SHEET"/>
      <sheetName val="HH_ROSTER_INFO"/>
      <sheetName val="TABLE OF CONTENTS"/>
      <sheetName val="(1) HOUSEHOLD ROSTER"/>
      <sheetName val="(2) MIGRATION"/>
      <sheetName val="(3) DWELLING - A"/>
      <sheetName val="(3) DWELLING - B"/>
      <sheetName val="(3) DWELLING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C"/>
      <sheetName val="LABOUR - D"/>
      <sheetName val="(8) TRANSFERS - A , B "/>
      <sheetName val="(8) TRANSFERS - C"/>
      <sheetName val="(9) SUBJECTIVE POVERTY"/>
      <sheetName val="SECTION 2 &amp; PANEL INFORMATION"/>
      <sheetName val="(11) NONFOOD - A "/>
      <sheetName val="(11) NONFOOD - B"/>
      <sheetName val="(11) NONFOOD - C"/>
      <sheetName val="(12) AGRICULTURE - A1 to A3"/>
      <sheetName val="(12) AGRICULTURE - B"/>
      <sheetName val="(12) AGRICULTURE - C"/>
      <sheetName val="(12) AGRICULTURE - D"/>
      <sheetName val="(12) AGRICULTURE - E &amp; F"/>
      <sheetName val="(13) NONFARM - A "/>
      <sheetName val="(13) NONFARM- B &amp; C"/>
      <sheetName val="(13) NONFARM - D"/>
      <sheetName val="(13) NONFARM - E "/>
      <sheetName val="(14) OTHER INCOME"/>
      <sheetName val="(15) ANTHROPOMETRIC - A"/>
      <sheetName val="(15) ANTHROPOMETRIC - B"/>
      <sheetName val="FLAP OF HH MEMBERS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HH_ROSTER INFO ALB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 t="str">
            <v>MODULE 1: PERBERJA FAMILJARE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upper HHROSTERINFO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/>
      <sheetData sheetId="1" refreshError="1"/>
      <sheetData sheetId="2" refreshError="1">
        <row r="1">
          <cell r="B1" t="str">
            <v>MODULE 1: PERBERJA FAMILJARE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ROL SHEET"/>
      <sheetName val="HH_ROSTER_INFO"/>
      <sheetName val="TABLE OF CONTENTS"/>
      <sheetName val="(1) HOUSEHOLD ROSTER"/>
      <sheetName val="(2) MIGRATION"/>
      <sheetName val="(3) DWELLING - A"/>
      <sheetName val="(3) DWELLING - B"/>
      <sheetName val="(3) DWELLING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C"/>
      <sheetName val="LABOUR - D"/>
      <sheetName val="(8) TRANSFERS - A , B "/>
      <sheetName val="(8) TRANSFERS - C"/>
      <sheetName val="(9) SUBJECTIVE POVERTY"/>
      <sheetName val="SECTION 2 &amp; PANEL INFORMATION"/>
      <sheetName val="(11) NONFOOD - A "/>
      <sheetName val="(11) NONFOOD - B"/>
      <sheetName val="(11) NONFOOD - C"/>
      <sheetName val="(12) AGRICULTURE - A1 to A3"/>
      <sheetName val="(12) AGRICULTURE - B"/>
      <sheetName val="(12) AGRICULTURE - C"/>
      <sheetName val="(12) AGRICULTURE - D"/>
      <sheetName val="(12) AGRICULTURE - E &amp; F"/>
      <sheetName val="(13) NONFARM - A "/>
      <sheetName val="(13) NONFARM- B &amp; C"/>
      <sheetName val="(13) NONFARM - D"/>
      <sheetName val="(13) NONFARM - E "/>
      <sheetName val="(14) OTHER INCOME"/>
      <sheetName val="(15) ANTHROPOMETRIC - A"/>
      <sheetName val="(15) ANTHROPOMETRIC - B"/>
      <sheetName val="FLAP OF HH MEMBERS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HH_ROSTER INFO ALB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 t="str">
            <v>MODULE 1: PERBERJA FAMILJARE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AW35"/>
  <sheetViews>
    <sheetView showGridLines="0" view="pageBreakPreview" topLeftCell="A4" zoomScale="190" zoomScaleNormal="100" zoomScaleSheetLayoutView="190" workbookViewId="0">
      <selection activeCell="AF28" sqref="AF28"/>
    </sheetView>
  </sheetViews>
  <sheetFormatPr baseColWidth="10" defaultColWidth="2.7109375" defaultRowHeight="15" x14ac:dyDescent="0.2"/>
  <cols>
    <col min="1" max="11" width="2.7109375" style="2" customWidth="1"/>
    <col min="12" max="12" width="2.7109375" style="2"/>
    <col min="13" max="14" width="2.7109375" style="2" customWidth="1"/>
    <col min="15" max="15" width="2.7109375" style="2"/>
    <col min="16" max="30" width="2.7109375" style="2" customWidth="1"/>
    <col min="31" max="31" width="2.7109375" style="2"/>
    <col min="32" max="32" width="7" style="2" customWidth="1"/>
    <col min="33" max="34" width="2.7109375" style="2"/>
    <col min="35" max="35" width="2.7109375" style="2" customWidth="1"/>
    <col min="36" max="48" width="2.7109375" style="2"/>
    <col min="49" max="256" width="2.7109375" style="1"/>
    <col min="257" max="267" width="2.7109375" style="1" customWidth="1"/>
    <col min="268" max="268" width="2.7109375" style="1"/>
    <col min="269" max="270" width="2.7109375" style="1" customWidth="1"/>
    <col min="271" max="271" width="2.7109375" style="1"/>
    <col min="272" max="286" width="2.7109375" style="1" customWidth="1"/>
    <col min="287" max="287" width="2.7109375" style="1"/>
    <col min="288" max="288" width="7" style="1" customWidth="1"/>
    <col min="289" max="290" width="2.7109375" style="1"/>
    <col min="291" max="291" width="2.7109375" style="1" customWidth="1"/>
    <col min="292" max="512" width="2.7109375" style="1"/>
    <col min="513" max="523" width="2.7109375" style="1" customWidth="1"/>
    <col min="524" max="524" width="2.7109375" style="1"/>
    <col min="525" max="526" width="2.7109375" style="1" customWidth="1"/>
    <col min="527" max="527" width="2.7109375" style="1"/>
    <col min="528" max="542" width="2.7109375" style="1" customWidth="1"/>
    <col min="543" max="543" width="2.7109375" style="1"/>
    <col min="544" max="544" width="7" style="1" customWidth="1"/>
    <col min="545" max="546" width="2.7109375" style="1"/>
    <col min="547" max="547" width="2.7109375" style="1" customWidth="1"/>
    <col min="548" max="768" width="2.7109375" style="1"/>
    <col min="769" max="779" width="2.7109375" style="1" customWidth="1"/>
    <col min="780" max="780" width="2.7109375" style="1"/>
    <col min="781" max="782" width="2.7109375" style="1" customWidth="1"/>
    <col min="783" max="783" width="2.7109375" style="1"/>
    <col min="784" max="798" width="2.7109375" style="1" customWidth="1"/>
    <col min="799" max="799" width="2.7109375" style="1"/>
    <col min="800" max="800" width="7" style="1" customWidth="1"/>
    <col min="801" max="802" width="2.7109375" style="1"/>
    <col min="803" max="803" width="2.7109375" style="1" customWidth="1"/>
    <col min="804" max="1024" width="2.7109375" style="1"/>
    <col min="1025" max="1035" width="2.7109375" style="1" customWidth="1"/>
    <col min="1036" max="1036" width="2.7109375" style="1"/>
    <col min="1037" max="1038" width="2.7109375" style="1" customWidth="1"/>
    <col min="1039" max="1039" width="2.7109375" style="1"/>
    <col min="1040" max="1054" width="2.7109375" style="1" customWidth="1"/>
    <col min="1055" max="1055" width="2.7109375" style="1"/>
    <col min="1056" max="1056" width="7" style="1" customWidth="1"/>
    <col min="1057" max="1058" width="2.7109375" style="1"/>
    <col min="1059" max="1059" width="2.7109375" style="1" customWidth="1"/>
    <col min="1060" max="1280" width="2.7109375" style="1"/>
    <col min="1281" max="1291" width="2.7109375" style="1" customWidth="1"/>
    <col min="1292" max="1292" width="2.7109375" style="1"/>
    <col min="1293" max="1294" width="2.7109375" style="1" customWidth="1"/>
    <col min="1295" max="1295" width="2.7109375" style="1"/>
    <col min="1296" max="1310" width="2.7109375" style="1" customWidth="1"/>
    <col min="1311" max="1311" width="2.7109375" style="1"/>
    <col min="1312" max="1312" width="7" style="1" customWidth="1"/>
    <col min="1313" max="1314" width="2.7109375" style="1"/>
    <col min="1315" max="1315" width="2.7109375" style="1" customWidth="1"/>
    <col min="1316" max="1536" width="2.7109375" style="1"/>
    <col min="1537" max="1547" width="2.7109375" style="1" customWidth="1"/>
    <col min="1548" max="1548" width="2.7109375" style="1"/>
    <col min="1549" max="1550" width="2.7109375" style="1" customWidth="1"/>
    <col min="1551" max="1551" width="2.7109375" style="1"/>
    <col min="1552" max="1566" width="2.7109375" style="1" customWidth="1"/>
    <col min="1567" max="1567" width="2.7109375" style="1"/>
    <col min="1568" max="1568" width="7" style="1" customWidth="1"/>
    <col min="1569" max="1570" width="2.7109375" style="1"/>
    <col min="1571" max="1571" width="2.7109375" style="1" customWidth="1"/>
    <col min="1572" max="1792" width="2.7109375" style="1"/>
    <col min="1793" max="1803" width="2.7109375" style="1" customWidth="1"/>
    <col min="1804" max="1804" width="2.7109375" style="1"/>
    <col min="1805" max="1806" width="2.7109375" style="1" customWidth="1"/>
    <col min="1807" max="1807" width="2.7109375" style="1"/>
    <col min="1808" max="1822" width="2.7109375" style="1" customWidth="1"/>
    <col min="1823" max="1823" width="2.7109375" style="1"/>
    <col min="1824" max="1824" width="7" style="1" customWidth="1"/>
    <col min="1825" max="1826" width="2.7109375" style="1"/>
    <col min="1827" max="1827" width="2.7109375" style="1" customWidth="1"/>
    <col min="1828" max="2048" width="2.7109375" style="1"/>
    <col min="2049" max="2059" width="2.7109375" style="1" customWidth="1"/>
    <col min="2060" max="2060" width="2.7109375" style="1"/>
    <col min="2061" max="2062" width="2.7109375" style="1" customWidth="1"/>
    <col min="2063" max="2063" width="2.7109375" style="1"/>
    <col min="2064" max="2078" width="2.7109375" style="1" customWidth="1"/>
    <col min="2079" max="2079" width="2.7109375" style="1"/>
    <col min="2080" max="2080" width="7" style="1" customWidth="1"/>
    <col min="2081" max="2082" width="2.7109375" style="1"/>
    <col min="2083" max="2083" width="2.7109375" style="1" customWidth="1"/>
    <col min="2084" max="2304" width="2.7109375" style="1"/>
    <col min="2305" max="2315" width="2.7109375" style="1" customWidth="1"/>
    <col min="2316" max="2316" width="2.7109375" style="1"/>
    <col min="2317" max="2318" width="2.7109375" style="1" customWidth="1"/>
    <col min="2319" max="2319" width="2.7109375" style="1"/>
    <col min="2320" max="2334" width="2.7109375" style="1" customWidth="1"/>
    <col min="2335" max="2335" width="2.7109375" style="1"/>
    <col min="2336" max="2336" width="7" style="1" customWidth="1"/>
    <col min="2337" max="2338" width="2.7109375" style="1"/>
    <col min="2339" max="2339" width="2.7109375" style="1" customWidth="1"/>
    <col min="2340" max="2560" width="2.7109375" style="1"/>
    <col min="2561" max="2571" width="2.7109375" style="1" customWidth="1"/>
    <col min="2572" max="2572" width="2.7109375" style="1"/>
    <col min="2573" max="2574" width="2.7109375" style="1" customWidth="1"/>
    <col min="2575" max="2575" width="2.7109375" style="1"/>
    <col min="2576" max="2590" width="2.7109375" style="1" customWidth="1"/>
    <col min="2591" max="2591" width="2.7109375" style="1"/>
    <col min="2592" max="2592" width="7" style="1" customWidth="1"/>
    <col min="2593" max="2594" width="2.7109375" style="1"/>
    <col min="2595" max="2595" width="2.7109375" style="1" customWidth="1"/>
    <col min="2596" max="2816" width="2.7109375" style="1"/>
    <col min="2817" max="2827" width="2.7109375" style="1" customWidth="1"/>
    <col min="2828" max="2828" width="2.7109375" style="1"/>
    <col min="2829" max="2830" width="2.7109375" style="1" customWidth="1"/>
    <col min="2831" max="2831" width="2.7109375" style="1"/>
    <col min="2832" max="2846" width="2.7109375" style="1" customWidth="1"/>
    <col min="2847" max="2847" width="2.7109375" style="1"/>
    <col min="2848" max="2848" width="7" style="1" customWidth="1"/>
    <col min="2849" max="2850" width="2.7109375" style="1"/>
    <col min="2851" max="2851" width="2.7109375" style="1" customWidth="1"/>
    <col min="2852" max="3072" width="2.7109375" style="1"/>
    <col min="3073" max="3083" width="2.7109375" style="1" customWidth="1"/>
    <col min="3084" max="3084" width="2.7109375" style="1"/>
    <col min="3085" max="3086" width="2.7109375" style="1" customWidth="1"/>
    <col min="3087" max="3087" width="2.7109375" style="1"/>
    <col min="3088" max="3102" width="2.7109375" style="1" customWidth="1"/>
    <col min="3103" max="3103" width="2.7109375" style="1"/>
    <col min="3104" max="3104" width="7" style="1" customWidth="1"/>
    <col min="3105" max="3106" width="2.7109375" style="1"/>
    <col min="3107" max="3107" width="2.7109375" style="1" customWidth="1"/>
    <col min="3108" max="3328" width="2.7109375" style="1"/>
    <col min="3329" max="3339" width="2.7109375" style="1" customWidth="1"/>
    <col min="3340" max="3340" width="2.7109375" style="1"/>
    <col min="3341" max="3342" width="2.7109375" style="1" customWidth="1"/>
    <col min="3343" max="3343" width="2.7109375" style="1"/>
    <col min="3344" max="3358" width="2.7109375" style="1" customWidth="1"/>
    <col min="3359" max="3359" width="2.7109375" style="1"/>
    <col min="3360" max="3360" width="7" style="1" customWidth="1"/>
    <col min="3361" max="3362" width="2.7109375" style="1"/>
    <col min="3363" max="3363" width="2.7109375" style="1" customWidth="1"/>
    <col min="3364" max="3584" width="2.7109375" style="1"/>
    <col min="3585" max="3595" width="2.7109375" style="1" customWidth="1"/>
    <col min="3596" max="3596" width="2.7109375" style="1"/>
    <col min="3597" max="3598" width="2.7109375" style="1" customWidth="1"/>
    <col min="3599" max="3599" width="2.7109375" style="1"/>
    <col min="3600" max="3614" width="2.7109375" style="1" customWidth="1"/>
    <col min="3615" max="3615" width="2.7109375" style="1"/>
    <col min="3616" max="3616" width="7" style="1" customWidth="1"/>
    <col min="3617" max="3618" width="2.7109375" style="1"/>
    <col min="3619" max="3619" width="2.7109375" style="1" customWidth="1"/>
    <col min="3620" max="3840" width="2.7109375" style="1"/>
    <col min="3841" max="3851" width="2.7109375" style="1" customWidth="1"/>
    <col min="3852" max="3852" width="2.7109375" style="1"/>
    <col min="3853" max="3854" width="2.7109375" style="1" customWidth="1"/>
    <col min="3855" max="3855" width="2.7109375" style="1"/>
    <col min="3856" max="3870" width="2.7109375" style="1" customWidth="1"/>
    <col min="3871" max="3871" width="2.7109375" style="1"/>
    <col min="3872" max="3872" width="7" style="1" customWidth="1"/>
    <col min="3873" max="3874" width="2.7109375" style="1"/>
    <col min="3875" max="3875" width="2.7109375" style="1" customWidth="1"/>
    <col min="3876" max="4096" width="2.7109375" style="1"/>
    <col min="4097" max="4107" width="2.7109375" style="1" customWidth="1"/>
    <col min="4108" max="4108" width="2.7109375" style="1"/>
    <col min="4109" max="4110" width="2.7109375" style="1" customWidth="1"/>
    <col min="4111" max="4111" width="2.7109375" style="1"/>
    <col min="4112" max="4126" width="2.7109375" style="1" customWidth="1"/>
    <col min="4127" max="4127" width="2.7109375" style="1"/>
    <col min="4128" max="4128" width="7" style="1" customWidth="1"/>
    <col min="4129" max="4130" width="2.7109375" style="1"/>
    <col min="4131" max="4131" width="2.7109375" style="1" customWidth="1"/>
    <col min="4132" max="4352" width="2.7109375" style="1"/>
    <col min="4353" max="4363" width="2.7109375" style="1" customWidth="1"/>
    <col min="4364" max="4364" width="2.7109375" style="1"/>
    <col min="4365" max="4366" width="2.7109375" style="1" customWidth="1"/>
    <col min="4367" max="4367" width="2.7109375" style="1"/>
    <col min="4368" max="4382" width="2.7109375" style="1" customWidth="1"/>
    <col min="4383" max="4383" width="2.7109375" style="1"/>
    <col min="4384" max="4384" width="7" style="1" customWidth="1"/>
    <col min="4385" max="4386" width="2.7109375" style="1"/>
    <col min="4387" max="4387" width="2.7109375" style="1" customWidth="1"/>
    <col min="4388" max="4608" width="2.7109375" style="1"/>
    <col min="4609" max="4619" width="2.7109375" style="1" customWidth="1"/>
    <col min="4620" max="4620" width="2.7109375" style="1"/>
    <col min="4621" max="4622" width="2.7109375" style="1" customWidth="1"/>
    <col min="4623" max="4623" width="2.7109375" style="1"/>
    <col min="4624" max="4638" width="2.7109375" style="1" customWidth="1"/>
    <col min="4639" max="4639" width="2.7109375" style="1"/>
    <col min="4640" max="4640" width="7" style="1" customWidth="1"/>
    <col min="4641" max="4642" width="2.7109375" style="1"/>
    <col min="4643" max="4643" width="2.7109375" style="1" customWidth="1"/>
    <col min="4644" max="4864" width="2.7109375" style="1"/>
    <col min="4865" max="4875" width="2.7109375" style="1" customWidth="1"/>
    <col min="4876" max="4876" width="2.7109375" style="1"/>
    <col min="4877" max="4878" width="2.7109375" style="1" customWidth="1"/>
    <col min="4879" max="4879" width="2.7109375" style="1"/>
    <col min="4880" max="4894" width="2.7109375" style="1" customWidth="1"/>
    <col min="4895" max="4895" width="2.7109375" style="1"/>
    <col min="4896" max="4896" width="7" style="1" customWidth="1"/>
    <col min="4897" max="4898" width="2.7109375" style="1"/>
    <col min="4899" max="4899" width="2.7109375" style="1" customWidth="1"/>
    <col min="4900" max="5120" width="2.7109375" style="1"/>
    <col min="5121" max="5131" width="2.7109375" style="1" customWidth="1"/>
    <col min="5132" max="5132" width="2.7109375" style="1"/>
    <col min="5133" max="5134" width="2.7109375" style="1" customWidth="1"/>
    <col min="5135" max="5135" width="2.7109375" style="1"/>
    <col min="5136" max="5150" width="2.7109375" style="1" customWidth="1"/>
    <col min="5151" max="5151" width="2.7109375" style="1"/>
    <col min="5152" max="5152" width="7" style="1" customWidth="1"/>
    <col min="5153" max="5154" width="2.7109375" style="1"/>
    <col min="5155" max="5155" width="2.7109375" style="1" customWidth="1"/>
    <col min="5156" max="5376" width="2.7109375" style="1"/>
    <col min="5377" max="5387" width="2.7109375" style="1" customWidth="1"/>
    <col min="5388" max="5388" width="2.7109375" style="1"/>
    <col min="5389" max="5390" width="2.7109375" style="1" customWidth="1"/>
    <col min="5391" max="5391" width="2.7109375" style="1"/>
    <col min="5392" max="5406" width="2.7109375" style="1" customWidth="1"/>
    <col min="5407" max="5407" width="2.7109375" style="1"/>
    <col min="5408" max="5408" width="7" style="1" customWidth="1"/>
    <col min="5409" max="5410" width="2.7109375" style="1"/>
    <col min="5411" max="5411" width="2.7109375" style="1" customWidth="1"/>
    <col min="5412" max="5632" width="2.7109375" style="1"/>
    <col min="5633" max="5643" width="2.7109375" style="1" customWidth="1"/>
    <col min="5644" max="5644" width="2.7109375" style="1"/>
    <col min="5645" max="5646" width="2.7109375" style="1" customWidth="1"/>
    <col min="5647" max="5647" width="2.7109375" style="1"/>
    <col min="5648" max="5662" width="2.7109375" style="1" customWidth="1"/>
    <col min="5663" max="5663" width="2.7109375" style="1"/>
    <col min="5664" max="5664" width="7" style="1" customWidth="1"/>
    <col min="5665" max="5666" width="2.7109375" style="1"/>
    <col min="5667" max="5667" width="2.7109375" style="1" customWidth="1"/>
    <col min="5668" max="5888" width="2.7109375" style="1"/>
    <col min="5889" max="5899" width="2.7109375" style="1" customWidth="1"/>
    <col min="5900" max="5900" width="2.7109375" style="1"/>
    <col min="5901" max="5902" width="2.7109375" style="1" customWidth="1"/>
    <col min="5903" max="5903" width="2.7109375" style="1"/>
    <col min="5904" max="5918" width="2.7109375" style="1" customWidth="1"/>
    <col min="5919" max="5919" width="2.7109375" style="1"/>
    <col min="5920" max="5920" width="7" style="1" customWidth="1"/>
    <col min="5921" max="5922" width="2.7109375" style="1"/>
    <col min="5923" max="5923" width="2.7109375" style="1" customWidth="1"/>
    <col min="5924" max="6144" width="2.7109375" style="1"/>
    <col min="6145" max="6155" width="2.7109375" style="1" customWidth="1"/>
    <col min="6156" max="6156" width="2.7109375" style="1"/>
    <col min="6157" max="6158" width="2.7109375" style="1" customWidth="1"/>
    <col min="6159" max="6159" width="2.7109375" style="1"/>
    <col min="6160" max="6174" width="2.7109375" style="1" customWidth="1"/>
    <col min="6175" max="6175" width="2.7109375" style="1"/>
    <col min="6176" max="6176" width="7" style="1" customWidth="1"/>
    <col min="6177" max="6178" width="2.7109375" style="1"/>
    <col min="6179" max="6179" width="2.7109375" style="1" customWidth="1"/>
    <col min="6180" max="6400" width="2.7109375" style="1"/>
    <col min="6401" max="6411" width="2.7109375" style="1" customWidth="1"/>
    <col min="6412" max="6412" width="2.7109375" style="1"/>
    <col min="6413" max="6414" width="2.7109375" style="1" customWidth="1"/>
    <col min="6415" max="6415" width="2.7109375" style="1"/>
    <col min="6416" max="6430" width="2.7109375" style="1" customWidth="1"/>
    <col min="6431" max="6431" width="2.7109375" style="1"/>
    <col min="6432" max="6432" width="7" style="1" customWidth="1"/>
    <col min="6433" max="6434" width="2.7109375" style="1"/>
    <col min="6435" max="6435" width="2.7109375" style="1" customWidth="1"/>
    <col min="6436" max="6656" width="2.7109375" style="1"/>
    <col min="6657" max="6667" width="2.7109375" style="1" customWidth="1"/>
    <col min="6668" max="6668" width="2.7109375" style="1"/>
    <col min="6669" max="6670" width="2.7109375" style="1" customWidth="1"/>
    <col min="6671" max="6671" width="2.7109375" style="1"/>
    <col min="6672" max="6686" width="2.7109375" style="1" customWidth="1"/>
    <col min="6687" max="6687" width="2.7109375" style="1"/>
    <col min="6688" max="6688" width="7" style="1" customWidth="1"/>
    <col min="6689" max="6690" width="2.7109375" style="1"/>
    <col min="6691" max="6691" width="2.7109375" style="1" customWidth="1"/>
    <col min="6692" max="6912" width="2.7109375" style="1"/>
    <col min="6913" max="6923" width="2.7109375" style="1" customWidth="1"/>
    <col min="6924" max="6924" width="2.7109375" style="1"/>
    <col min="6925" max="6926" width="2.7109375" style="1" customWidth="1"/>
    <col min="6927" max="6927" width="2.7109375" style="1"/>
    <col min="6928" max="6942" width="2.7109375" style="1" customWidth="1"/>
    <col min="6943" max="6943" width="2.7109375" style="1"/>
    <col min="6944" max="6944" width="7" style="1" customWidth="1"/>
    <col min="6945" max="6946" width="2.7109375" style="1"/>
    <col min="6947" max="6947" width="2.7109375" style="1" customWidth="1"/>
    <col min="6948" max="7168" width="2.7109375" style="1"/>
    <col min="7169" max="7179" width="2.7109375" style="1" customWidth="1"/>
    <col min="7180" max="7180" width="2.7109375" style="1"/>
    <col min="7181" max="7182" width="2.7109375" style="1" customWidth="1"/>
    <col min="7183" max="7183" width="2.7109375" style="1"/>
    <col min="7184" max="7198" width="2.7109375" style="1" customWidth="1"/>
    <col min="7199" max="7199" width="2.7109375" style="1"/>
    <col min="7200" max="7200" width="7" style="1" customWidth="1"/>
    <col min="7201" max="7202" width="2.7109375" style="1"/>
    <col min="7203" max="7203" width="2.7109375" style="1" customWidth="1"/>
    <col min="7204" max="7424" width="2.7109375" style="1"/>
    <col min="7425" max="7435" width="2.7109375" style="1" customWidth="1"/>
    <col min="7436" max="7436" width="2.7109375" style="1"/>
    <col min="7437" max="7438" width="2.7109375" style="1" customWidth="1"/>
    <col min="7439" max="7439" width="2.7109375" style="1"/>
    <col min="7440" max="7454" width="2.7109375" style="1" customWidth="1"/>
    <col min="7455" max="7455" width="2.7109375" style="1"/>
    <col min="7456" max="7456" width="7" style="1" customWidth="1"/>
    <col min="7457" max="7458" width="2.7109375" style="1"/>
    <col min="7459" max="7459" width="2.7109375" style="1" customWidth="1"/>
    <col min="7460" max="7680" width="2.7109375" style="1"/>
    <col min="7681" max="7691" width="2.7109375" style="1" customWidth="1"/>
    <col min="7692" max="7692" width="2.7109375" style="1"/>
    <col min="7693" max="7694" width="2.7109375" style="1" customWidth="1"/>
    <col min="7695" max="7695" width="2.7109375" style="1"/>
    <col min="7696" max="7710" width="2.7109375" style="1" customWidth="1"/>
    <col min="7711" max="7711" width="2.7109375" style="1"/>
    <col min="7712" max="7712" width="7" style="1" customWidth="1"/>
    <col min="7713" max="7714" width="2.7109375" style="1"/>
    <col min="7715" max="7715" width="2.7109375" style="1" customWidth="1"/>
    <col min="7716" max="7936" width="2.7109375" style="1"/>
    <col min="7937" max="7947" width="2.7109375" style="1" customWidth="1"/>
    <col min="7948" max="7948" width="2.7109375" style="1"/>
    <col min="7949" max="7950" width="2.7109375" style="1" customWidth="1"/>
    <col min="7951" max="7951" width="2.7109375" style="1"/>
    <col min="7952" max="7966" width="2.7109375" style="1" customWidth="1"/>
    <col min="7967" max="7967" width="2.7109375" style="1"/>
    <col min="7968" max="7968" width="7" style="1" customWidth="1"/>
    <col min="7969" max="7970" width="2.7109375" style="1"/>
    <col min="7971" max="7971" width="2.7109375" style="1" customWidth="1"/>
    <col min="7972" max="8192" width="2.7109375" style="1"/>
    <col min="8193" max="8203" width="2.7109375" style="1" customWidth="1"/>
    <col min="8204" max="8204" width="2.7109375" style="1"/>
    <col min="8205" max="8206" width="2.7109375" style="1" customWidth="1"/>
    <col min="8207" max="8207" width="2.7109375" style="1"/>
    <col min="8208" max="8222" width="2.7109375" style="1" customWidth="1"/>
    <col min="8223" max="8223" width="2.7109375" style="1"/>
    <col min="8224" max="8224" width="7" style="1" customWidth="1"/>
    <col min="8225" max="8226" width="2.7109375" style="1"/>
    <col min="8227" max="8227" width="2.7109375" style="1" customWidth="1"/>
    <col min="8228" max="8448" width="2.7109375" style="1"/>
    <col min="8449" max="8459" width="2.7109375" style="1" customWidth="1"/>
    <col min="8460" max="8460" width="2.7109375" style="1"/>
    <col min="8461" max="8462" width="2.7109375" style="1" customWidth="1"/>
    <col min="8463" max="8463" width="2.7109375" style="1"/>
    <col min="8464" max="8478" width="2.7109375" style="1" customWidth="1"/>
    <col min="8479" max="8479" width="2.7109375" style="1"/>
    <col min="8480" max="8480" width="7" style="1" customWidth="1"/>
    <col min="8481" max="8482" width="2.7109375" style="1"/>
    <col min="8483" max="8483" width="2.7109375" style="1" customWidth="1"/>
    <col min="8484" max="8704" width="2.7109375" style="1"/>
    <col min="8705" max="8715" width="2.7109375" style="1" customWidth="1"/>
    <col min="8716" max="8716" width="2.7109375" style="1"/>
    <col min="8717" max="8718" width="2.7109375" style="1" customWidth="1"/>
    <col min="8719" max="8719" width="2.7109375" style="1"/>
    <col min="8720" max="8734" width="2.7109375" style="1" customWidth="1"/>
    <col min="8735" max="8735" width="2.7109375" style="1"/>
    <col min="8736" max="8736" width="7" style="1" customWidth="1"/>
    <col min="8737" max="8738" width="2.7109375" style="1"/>
    <col min="8739" max="8739" width="2.7109375" style="1" customWidth="1"/>
    <col min="8740" max="8960" width="2.7109375" style="1"/>
    <col min="8961" max="8971" width="2.7109375" style="1" customWidth="1"/>
    <col min="8972" max="8972" width="2.7109375" style="1"/>
    <col min="8973" max="8974" width="2.7109375" style="1" customWidth="1"/>
    <col min="8975" max="8975" width="2.7109375" style="1"/>
    <col min="8976" max="8990" width="2.7109375" style="1" customWidth="1"/>
    <col min="8991" max="8991" width="2.7109375" style="1"/>
    <col min="8992" max="8992" width="7" style="1" customWidth="1"/>
    <col min="8993" max="8994" width="2.7109375" style="1"/>
    <col min="8995" max="8995" width="2.7109375" style="1" customWidth="1"/>
    <col min="8996" max="9216" width="2.7109375" style="1"/>
    <col min="9217" max="9227" width="2.7109375" style="1" customWidth="1"/>
    <col min="9228" max="9228" width="2.7109375" style="1"/>
    <col min="9229" max="9230" width="2.7109375" style="1" customWidth="1"/>
    <col min="9231" max="9231" width="2.7109375" style="1"/>
    <col min="9232" max="9246" width="2.7109375" style="1" customWidth="1"/>
    <col min="9247" max="9247" width="2.7109375" style="1"/>
    <col min="9248" max="9248" width="7" style="1" customWidth="1"/>
    <col min="9249" max="9250" width="2.7109375" style="1"/>
    <col min="9251" max="9251" width="2.7109375" style="1" customWidth="1"/>
    <col min="9252" max="9472" width="2.7109375" style="1"/>
    <col min="9473" max="9483" width="2.7109375" style="1" customWidth="1"/>
    <col min="9484" max="9484" width="2.7109375" style="1"/>
    <col min="9485" max="9486" width="2.7109375" style="1" customWidth="1"/>
    <col min="9487" max="9487" width="2.7109375" style="1"/>
    <col min="9488" max="9502" width="2.7109375" style="1" customWidth="1"/>
    <col min="9503" max="9503" width="2.7109375" style="1"/>
    <col min="9504" max="9504" width="7" style="1" customWidth="1"/>
    <col min="9505" max="9506" width="2.7109375" style="1"/>
    <col min="9507" max="9507" width="2.7109375" style="1" customWidth="1"/>
    <col min="9508" max="9728" width="2.7109375" style="1"/>
    <col min="9729" max="9739" width="2.7109375" style="1" customWidth="1"/>
    <col min="9740" max="9740" width="2.7109375" style="1"/>
    <col min="9741" max="9742" width="2.7109375" style="1" customWidth="1"/>
    <col min="9743" max="9743" width="2.7109375" style="1"/>
    <col min="9744" max="9758" width="2.7109375" style="1" customWidth="1"/>
    <col min="9759" max="9759" width="2.7109375" style="1"/>
    <col min="9760" max="9760" width="7" style="1" customWidth="1"/>
    <col min="9761" max="9762" width="2.7109375" style="1"/>
    <col min="9763" max="9763" width="2.7109375" style="1" customWidth="1"/>
    <col min="9764" max="9984" width="2.7109375" style="1"/>
    <col min="9985" max="9995" width="2.7109375" style="1" customWidth="1"/>
    <col min="9996" max="9996" width="2.7109375" style="1"/>
    <col min="9997" max="9998" width="2.7109375" style="1" customWidth="1"/>
    <col min="9999" max="9999" width="2.7109375" style="1"/>
    <col min="10000" max="10014" width="2.7109375" style="1" customWidth="1"/>
    <col min="10015" max="10015" width="2.7109375" style="1"/>
    <col min="10016" max="10016" width="7" style="1" customWidth="1"/>
    <col min="10017" max="10018" width="2.7109375" style="1"/>
    <col min="10019" max="10019" width="2.7109375" style="1" customWidth="1"/>
    <col min="10020" max="10240" width="2.7109375" style="1"/>
    <col min="10241" max="10251" width="2.7109375" style="1" customWidth="1"/>
    <col min="10252" max="10252" width="2.7109375" style="1"/>
    <col min="10253" max="10254" width="2.7109375" style="1" customWidth="1"/>
    <col min="10255" max="10255" width="2.7109375" style="1"/>
    <col min="10256" max="10270" width="2.7109375" style="1" customWidth="1"/>
    <col min="10271" max="10271" width="2.7109375" style="1"/>
    <col min="10272" max="10272" width="7" style="1" customWidth="1"/>
    <col min="10273" max="10274" width="2.7109375" style="1"/>
    <col min="10275" max="10275" width="2.7109375" style="1" customWidth="1"/>
    <col min="10276" max="10496" width="2.7109375" style="1"/>
    <col min="10497" max="10507" width="2.7109375" style="1" customWidth="1"/>
    <col min="10508" max="10508" width="2.7109375" style="1"/>
    <col min="10509" max="10510" width="2.7109375" style="1" customWidth="1"/>
    <col min="10511" max="10511" width="2.7109375" style="1"/>
    <col min="10512" max="10526" width="2.7109375" style="1" customWidth="1"/>
    <col min="10527" max="10527" width="2.7109375" style="1"/>
    <col min="10528" max="10528" width="7" style="1" customWidth="1"/>
    <col min="10529" max="10530" width="2.7109375" style="1"/>
    <col min="10531" max="10531" width="2.7109375" style="1" customWidth="1"/>
    <col min="10532" max="10752" width="2.7109375" style="1"/>
    <col min="10753" max="10763" width="2.7109375" style="1" customWidth="1"/>
    <col min="10764" max="10764" width="2.7109375" style="1"/>
    <col min="10765" max="10766" width="2.7109375" style="1" customWidth="1"/>
    <col min="10767" max="10767" width="2.7109375" style="1"/>
    <col min="10768" max="10782" width="2.7109375" style="1" customWidth="1"/>
    <col min="10783" max="10783" width="2.7109375" style="1"/>
    <col min="10784" max="10784" width="7" style="1" customWidth="1"/>
    <col min="10785" max="10786" width="2.7109375" style="1"/>
    <col min="10787" max="10787" width="2.7109375" style="1" customWidth="1"/>
    <col min="10788" max="11008" width="2.7109375" style="1"/>
    <col min="11009" max="11019" width="2.7109375" style="1" customWidth="1"/>
    <col min="11020" max="11020" width="2.7109375" style="1"/>
    <col min="11021" max="11022" width="2.7109375" style="1" customWidth="1"/>
    <col min="11023" max="11023" width="2.7109375" style="1"/>
    <col min="11024" max="11038" width="2.7109375" style="1" customWidth="1"/>
    <col min="11039" max="11039" width="2.7109375" style="1"/>
    <col min="11040" max="11040" width="7" style="1" customWidth="1"/>
    <col min="11041" max="11042" width="2.7109375" style="1"/>
    <col min="11043" max="11043" width="2.7109375" style="1" customWidth="1"/>
    <col min="11044" max="11264" width="2.7109375" style="1"/>
    <col min="11265" max="11275" width="2.7109375" style="1" customWidth="1"/>
    <col min="11276" max="11276" width="2.7109375" style="1"/>
    <col min="11277" max="11278" width="2.7109375" style="1" customWidth="1"/>
    <col min="11279" max="11279" width="2.7109375" style="1"/>
    <col min="11280" max="11294" width="2.7109375" style="1" customWidth="1"/>
    <col min="11295" max="11295" width="2.7109375" style="1"/>
    <col min="11296" max="11296" width="7" style="1" customWidth="1"/>
    <col min="11297" max="11298" width="2.7109375" style="1"/>
    <col min="11299" max="11299" width="2.7109375" style="1" customWidth="1"/>
    <col min="11300" max="11520" width="2.7109375" style="1"/>
    <col min="11521" max="11531" width="2.7109375" style="1" customWidth="1"/>
    <col min="11532" max="11532" width="2.7109375" style="1"/>
    <col min="11533" max="11534" width="2.7109375" style="1" customWidth="1"/>
    <col min="11535" max="11535" width="2.7109375" style="1"/>
    <col min="11536" max="11550" width="2.7109375" style="1" customWidth="1"/>
    <col min="11551" max="11551" width="2.7109375" style="1"/>
    <col min="11552" max="11552" width="7" style="1" customWidth="1"/>
    <col min="11553" max="11554" width="2.7109375" style="1"/>
    <col min="11555" max="11555" width="2.7109375" style="1" customWidth="1"/>
    <col min="11556" max="11776" width="2.7109375" style="1"/>
    <col min="11777" max="11787" width="2.7109375" style="1" customWidth="1"/>
    <col min="11788" max="11788" width="2.7109375" style="1"/>
    <col min="11789" max="11790" width="2.7109375" style="1" customWidth="1"/>
    <col min="11791" max="11791" width="2.7109375" style="1"/>
    <col min="11792" max="11806" width="2.7109375" style="1" customWidth="1"/>
    <col min="11807" max="11807" width="2.7109375" style="1"/>
    <col min="11808" max="11808" width="7" style="1" customWidth="1"/>
    <col min="11809" max="11810" width="2.7109375" style="1"/>
    <col min="11811" max="11811" width="2.7109375" style="1" customWidth="1"/>
    <col min="11812" max="12032" width="2.7109375" style="1"/>
    <col min="12033" max="12043" width="2.7109375" style="1" customWidth="1"/>
    <col min="12044" max="12044" width="2.7109375" style="1"/>
    <col min="12045" max="12046" width="2.7109375" style="1" customWidth="1"/>
    <col min="12047" max="12047" width="2.7109375" style="1"/>
    <col min="12048" max="12062" width="2.7109375" style="1" customWidth="1"/>
    <col min="12063" max="12063" width="2.7109375" style="1"/>
    <col min="12064" max="12064" width="7" style="1" customWidth="1"/>
    <col min="12065" max="12066" width="2.7109375" style="1"/>
    <col min="12067" max="12067" width="2.7109375" style="1" customWidth="1"/>
    <col min="12068" max="12288" width="2.7109375" style="1"/>
    <col min="12289" max="12299" width="2.7109375" style="1" customWidth="1"/>
    <col min="12300" max="12300" width="2.7109375" style="1"/>
    <col min="12301" max="12302" width="2.7109375" style="1" customWidth="1"/>
    <col min="12303" max="12303" width="2.7109375" style="1"/>
    <col min="12304" max="12318" width="2.7109375" style="1" customWidth="1"/>
    <col min="12319" max="12319" width="2.7109375" style="1"/>
    <col min="12320" max="12320" width="7" style="1" customWidth="1"/>
    <col min="12321" max="12322" width="2.7109375" style="1"/>
    <col min="12323" max="12323" width="2.7109375" style="1" customWidth="1"/>
    <col min="12324" max="12544" width="2.7109375" style="1"/>
    <col min="12545" max="12555" width="2.7109375" style="1" customWidth="1"/>
    <col min="12556" max="12556" width="2.7109375" style="1"/>
    <col min="12557" max="12558" width="2.7109375" style="1" customWidth="1"/>
    <col min="12559" max="12559" width="2.7109375" style="1"/>
    <col min="12560" max="12574" width="2.7109375" style="1" customWidth="1"/>
    <col min="12575" max="12575" width="2.7109375" style="1"/>
    <col min="12576" max="12576" width="7" style="1" customWidth="1"/>
    <col min="12577" max="12578" width="2.7109375" style="1"/>
    <col min="12579" max="12579" width="2.7109375" style="1" customWidth="1"/>
    <col min="12580" max="12800" width="2.7109375" style="1"/>
    <col min="12801" max="12811" width="2.7109375" style="1" customWidth="1"/>
    <col min="12812" max="12812" width="2.7109375" style="1"/>
    <col min="12813" max="12814" width="2.7109375" style="1" customWidth="1"/>
    <col min="12815" max="12815" width="2.7109375" style="1"/>
    <col min="12816" max="12830" width="2.7109375" style="1" customWidth="1"/>
    <col min="12831" max="12831" width="2.7109375" style="1"/>
    <col min="12832" max="12832" width="7" style="1" customWidth="1"/>
    <col min="12833" max="12834" width="2.7109375" style="1"/>
    <col min="12835" max="12835" width="2.7109375" style="1" customWidth="1"/>
    <col min="12836" max="13056" width="2.7109375" style="1"/>
    <col min="13057" max="13067" width="2.7109375" style="1" customWidth="1"/>
    <col min="13068" max="13068" width="2.7109375" style="1"/>
    <col min="13069" max="13070" width="2.7109375" style="1" customWidth="1"/>
    <col min="13071" max="13071" width="2.7109375" style="1"/>
    <col min="13072" max="13086" width="2.7109375" style="1" customWidth="1"/>
    <col min="13087" max="13087" width="2.7109375" style="1"/>
    <col min="13088" max="13088" width="7" style="1" customWidth="1"/>
    <col min="13089" max="13090" width="2.7109375" style="1"/>
    <col min="13091" max="13091" width="2.7109375" style="1" customWidth="1"/>
    <col min="13092" max="13312" width="2.7109375" style="1"/>
    <col min="13313" max="13323" width="2.7109375" style="1" customWidth="1"/>
    <col min="13324" max="13324" width="2.7109375" style="1"/>
    <col min="13325" max="13326" width="2.7109375" style="1" customWidth="1"/>
    <col min="13327" max="13327" width="2.7109375" style="1"/>
    <col min="13328" max="13342" width="2.7109375" style="1" customWidth="1"/>
    <col min="13343" max="13343" width="2.7109375" style="1"/>
    <col min="13344" max="13344" width="7" style="1" customWidth="1"/>
    <col min="13345" max="13346" width="2.7109375" style="1"/>
    <col min="13347" max="13347" width="2.7109375" style="1" customWidth="1"/>
    <col min="13348" max="13568" width="2.7109375" style="1"/>
    <col min="13569" max="13579" width="2.7109375" style="1" customWidth="1"/>
    <col min="13580" max="13580" width="2.7109375" style="1"/>
    <col min="13581" max="13582" width="2.7109375" style="1" customWidth="1"/>
    <col min="13583" max="13583" width="2.7109375" style="1"/>
    <col min="13584" max="13598" width="2.7109375" style="1" customWidth="1"/>
    <col min="13599" max="13599" width="2.7109375" style="1"/>
    <col min="13600" max="13600" width="7" style="1" customWidth="1"/>
    <col min="13601" max="13602" width="2.7109375" style="1"/>
    <col min="13603" max="13603" width="2.7109375" style="1" customWidth="1"/>
    <col min="13604" max="13824" width="2.7109375" style="1"/>
    <col min="13825" max="13835" width="2.7109375" style="1" customWidth="1"/>
    <col min="13836" max="13836" width="2.7109375" style="1"/>
    <col min="13837" max="13838" width="2.7109375" style="1" customWidth="1"/>
    <col min="13839" max="13839" width="2.7109375" style="1"/>
    <col min="13840" max="13854" width="2.7109375" style="1" customWidth="1"/>
    <col min="13855" max="13855" width="2.7109375" style="1"/>
    <col min="13856" max="13856" width="7" style="1" customWidth="1"/>
    <col min="13857" max="13858" width="2.7109375" style="1"/>
    <col min="13859" max="13859" width="2.7109375" style="1" customWidth="1"/>
    <col min="13860" max="14080" width="2.7109375" style="1"/>
    <col min="14081" max="14091" width="2.7109375" style="1" customWidth="1"/>
    <col min="14092" max="14092" width="2.7109375" style="1"/>
    <col min="14093" max="14094" width="2.7109375" style="1" customWidth="1"/>
    <col min="14095" max="14095" width="2.7109375" style="1"/>
    <col min="14096" max="14110" width="2.7109375" style="1" customWidth="1"/>
    <col min="14111" max="14111" width="2.7109375" style="1"/>
    <col min="14112" max="14112" width="7" style="1" customWidth="1"/>
    <col min="14113" max="14114" width="2.7109375" style="1"/>
    <col min="14115" max="14115" width="2.7109375" style="1" customWidth="1"/>
    <col min="14116" max="14336" width="2.7109375" style="1"/>
    <col min="14337" max="14347" width="2.7109375" style="1" customWidth="1"/>
    <col min="14348" max="14348" width="2.7109375" style="1"/>
    <col min="14349" max="14350" width="2.7109375" style="1" customWidth="1"/>
    <col min="14351" max="14351" width="2.7109375" style="1"/>
    <col min="14352" max="14366" width="2.7109375" style="1" customWidth="1"/>
    <col min="14367" max="14367" width="2.7109375" style="1"/>
    <col min="14368" max="14368" width="7" style="1" customWidth="1"/>
    <col min="14369" max="14370" width="2.7109375" style="1"/>
    <col min="14371" max="14371" width="2.7109375" style="1" customWidth="1"/>
    <col min="14372" max="14592" width="2.7109375" style="1"/>
    <col min="14593" max="14603" width="2.7109375" style="1" customWidth="1"/>
    <col min="14604" max="14604" width="2.7109375" style="1"/>
    <col min="14605" max="14606" width="2.7109375" style="1" customWidth="1"/>
    <col min="14607" max="14607" width="2.7109375" style="1"/>
    <col min="14608" max="14622" width="2.7109375" style="1" customWidth="1"/>
    <col min="14623" max="14623" width="2.7109375" style="1"/>
    <col min="14624" max="14624" width="7" style="1" customWidth="1"/>
    <col min="14625" max="14626" width="2.7109375" style="1"/>
    <col min="14627" max="14627" width="2.7109375" style="1" customWidth="1"/>
    <col min="14628" max="14848" width="2.7109375" style="1"/>
    <col min="14849" max="14859" width="2.7109375" style="1" customWidth="1"/>
    <col min="14860" max="14860" width="2.7109375" style="1"/>
    <col min="14861" max="14862" width="2.7109375" style="1" customWidth="1"/>
    <col min="14863" max="14863" width="2.7109375" style="1"/>
    <col min="14864" max="14878" width="2.7109375" style="1" customWidth="1"/>
    <col min="14879" max="14879" width="2.7109375" style="1"/>
    <col min="14880" max="14880" width="7" style="1" customWidth="1"/>
    <col min="14881" max="14882" width="2.7109375" style="1"/>
    <col min="14883" max="14883" width="2.7109375" style="1" customWidth="1"/>
    <col min="14884" max="15104" width="2.7109375" style="1"/>
    <col min="15105" max="15115" width="2.7109375" style="1" customWidth="1"/>
    <col min="15116" max="15116" width="2.7109375" style="1"/>
    <col min="15117" max="15118" width="2.7109375" style="1" customWidth="1"/>
    <col min="15119" max="15119" width="2.7109375" style="1"/>
    <col min="15120" max="15134" width="2.7109375" style="1" customWidth="1"/>
    <col min="15135" max="15135" width="2.7109375" style="1"/>
    <col min="15136" max="15136" width="7" style="1" customWidth="1"/>
    <col min="15137" max="15138" width="2.7109375" style="1"/>
    <col min="15139" max="15139" width="2.7109375" style="1" customWidth="1"/>
    <col min="15140" max="15360" width="2.7109375" style="1"/>
    <col min="15361" max="15371" width="2.7109375" style="1" customWidth="1"/>
    <col min="15372" max="15372" width="2.7109375" style="1"/>
    <col min="15373" max="15374" width="2.7109375" style="1" customWidth="1"/>
    <col min="15375" max="15375" width="2.7109375" style="1"/>
    <col min="15376" max="15390" width="2.7109375" style="1" customWidth="1"/>
    <col min="15391" max="15391" width="2.7109375" style="1"/>
    <col min="15392" max="15392" width="7" style="1" customWidth="1"/>
    <col min="15393" max="15394" width="2.7109375" style="1"/>
    <col min="15395" max="15395" width="2.7109375" style="1" customWidth="1"/>
    <col min="15396" max="15616" width="2.7109375" style="1"/>
    <col min="15617" max="15627" width="2.7109375" style="1" customWidth="1"/>
    <col min="15628" max="15628" width="2.7109375" style="1"/>
    <col min="15629" max="15630" width="2.7109375" style="1" customWidth="1"/>
    <col min="15631" max="15631" width="2.7109375" style="1"/>
    <col min="15632" max="15646" width="2.7109375" style="1" customWidth="1"/>
    <col min="15647" max="15647" width="2.7109375" style="1"/>
    <col min="15648" max="15648" width="7" style="1" customWidth="1"/>
    <col min="15649" max="15650" width="2.7109375" style="1"/>
    <col min="15651" max="15651" width="2.7109375" style="1" customWidth="1"/>
    <col min="15652" max="15872" width="2.7109375" style="1"/>
    <col min="15873" max="15883" width="2.7109375" style="1" customWidth="1"/>
    <col min="15884" max="15884" width="2.7109375" style="1"/>
    <col min="15885" max="15886" width="2.7109375" style="1" customWidth="1"/>
    <col min="15887" max="15887" width="2.7109375" style="1"/>
    <col min="15888" max="15902" width="2.7109375" style="1" customWidth="1"/>
    <col min="15903" max="15903" width="2.7109375" style="1"/>
    <col min="15904" max="15904" width="7" style="1" customWidth="1"/>
    <col min="15905" max="15906" width="2.7109375" style="1"/>
    <col min="15907" max="15907" width="2.7109375" style="1" customWidth="1"/>
    <col min="15908" max="16128" width="2.7109375" style="1"/>
    <col min="16129" max="16139" width="2.7109375" style="1" customWidth="1"/>
    <col min="16140" max="16140" width="2.7109375" style="1"/>
    <col min="16141" max="16142" width="2.7109375" style="1" customWidth="1"/>
    <col min="16143" max="16143" width="2.7109375" style="1"/>
    <col min="16144" max="16158" width="2.7109375" style="1" customWidth="1"/>
    <col min="16159" max="16159" width="2.7109375" style="1"/>
    <col min="16160" max="16160" width="7" style="1" customWidth="1"/>
    <col min="16161" max="16162" width="2.7109375" style="1"/>
    <col min="16163" max="16163" width="2.7109375" style="1" customWidth="1"/>
    <col min="16164" max="16384" width="2.7109375" style="1"/>
  </cols>
  <sheetData>
    <row r="2" spans="1:48" ht="18" x14ac:dyDescent="0.25">
      <c r="A2" s="1"/>
      <c r="B2" s="136"/>
      <c r="C2" s="137" t="s">
        <v>276</v>
      </c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8"/>
      <c r="R2" s="1"/>
      <c r="AL2" s="3" t="s">
        <v>277</v>
      </c>
      <c r="AM2" s="138"/>
      <c r="AN2" s="138"/>
      <c r="AO2" s="138"/>
      <c r="AP2" s="138"/>
      <c r="AQ2" s="138"/>
      <c r="AR2" s="138"/>
      <c r="AS2" s="138"/>
    </row>
    <row r="3" spans="1:48" ht="15.75" x14ac:dyDescent="0.25">
      <c r="A3" s="1"/>
      <c r="B3" s="136"/>
      <c r="C3" s="137" t="s">
        <v>278</v>
      </c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9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L3" s="140" t="s">
        <v>279</v>
      </c>
      <c r="AM3" s="140"/>
      <c r="AN3" s="140"/>
      <c r="AO3" s="140"/>
      <c r="AP3" s="140"/>
      <c r="AQ3" s="140"/>
    </row>
    <row r="4" spans="1:48" ht="15.75" x14ac:dyDescent="0.25">
      <c r="A4" s="5"/>
      <c r="B4" s="141"/>
      <c r="C4" s="142"/>
      <c r="D4" s="142"/>
      <c r="E4" s="142"/>
      <c r="F4" s="143" t="s">
        <v>280</v>
      </c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4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</row>
    <row r="5" spans="1:48" s="6" customFormat="1" ht="15.75" x14ac:dyDescent="0.25">
      <c r="B5" s="136"/>
      <c r="C5" s="137" t="s">
        <v>281</v>
      </c>
      <c r="D5" s="137"/>
      <c r="E5" s="137"/>
      <c r="F5" s="137"/>
      <c r="G5" s="137"/>
      <c r="H5" s="139"/>
      <c r="I5" s="137"/>
      <c r="J5" s="137"/>
      <c r="K5" s="137"/>
      <c r="L5" s="137"/>
      <c r="M5" s="137"/>
      <c r="N5" s="139"/>
      <c r="O5" s="139"/>
      <c r="P5" s="139"/>
      <c r="Q5" s="145"/>
      <c r="S5" s="145"/>
      <c r="T5" s="145"/>
      <c r="U5" s="145"/>
      <c r="V5" s="145"/>
      <c r="W5" s="145"/>
      <c r="X5" s="145"/>
      <c r="Y5" s="145"/>
      <c r="Z5" s="145"/>
      <c r="AA5" s="145"/>
      <c r="AB5" s="145"/>
      <c r="AC5" s="145"/>
      <c r="AD5" s="145"/>
      <c r="AE5" s="145"/>
      <c r="AF5" s="145"/>
      <c r="AG5" s="145"/>
      <c r="AH5" s="2"/>
      <c r="AI5" s="2"/>
      <c r="AJ5" s="2"/>
      <c r="AK5" s="2"/>
      <c r="AL5" s="2"/>
      <c r="AM5" s="2"/>
      <c r="AN5" s="145"/>
      <c r="AO5" s="2"/>
      <c r="AP5" s="2"/>
      <c r="AQ5" s="2"/>
      <c r="AR5" s="2"/>
      <c r="AS5" s="2"/>
      <c r="AT5" s="2"/>
      <c r="AU5" s="2"/>
      <c r="AV5" s="2"/>
    </row>
    <row r="6" spans="1:48" s="6" customFormat="1" ht="15.75" x14ac:dyDescent="0.25">
      <c r="A6" s="145"/>
      <c r="B6" s="136"/>
      <c r="C6" s="137"/>
      <c r="D6" s="137"/>
      <c r="E6" s="137"/>
      <c r="F6" s="146" t="s">
        <v>280</v>
      </c>
      <c r="G6" s="137"/>
      <c r="H6" s="139"/>
      <c r="I6" s="137"/>
      <c r="J6" s="137"/>
      <c r="K6" s="137"/>
      <c r="L6" s="137"/>
      <c r="M6" s="137"/>
      <c r="N6" s="137"/>
      <c r="O6" s="137"/>
      <c r="P6" s="137"/>
      <c r="Q6" s="147"/>
      <c r="R6" s="136"/>
      <c r="S6" s="136"/>
      <c r="U6" s="136"/>
      <c r="V6" s="136"/>
      <c r="W6" s="136"/>
      <c r="X6" s="136"/>
      <c r="Y6" s="136"/>
      <c r="Z6" s="136"/>
      <c r="AA6" s="136"/>
      <c r="AB6" s="136"/>
      <c r="AC6" s="136"/>
      <c r="AD6" s="2"/>
      <c r="AE6" s="2"/>
      <c r="AF6" s="2"/>
      <c r="AG6" s="2"/>
      <c r="AH6" s="2"/>
      <c r="AI6" s="2"/>
      <c r="AJ6" s="2"/>
      <c r="AK6" s="2"/>
      <c r="AL6" s="2"/>
      <c r="AM6" s="2"/>
      <c r="AN6" s="147"/>
      <c r="AO6" s="2"/>
      <c r="AP6" s="2"/>
      <c r="AQ6" s="2"/>
      <c r="AR6" s="2"/>
      <c r="AS6" s="2"/>
      <c r="AT6" s="2"/>
      <c r="AU6" s="2"/>
      <c r="AV6" s="2"/>
    </row>
    <row r="7" spans="1:48" s="6" customFormat="1" ht="15.75" x14ac:dyDescent="0.25">
      <c r="A7" s="145"/>
      <c r="B7" s="136"/>
      <c r="C7" s="137" t="s">
        <v>0</v>
      </c>
      <c r="D7" s="137"/>
      <c r="E7" s="137"/>
      <c r="F7" s="137"/>
      <c r="G7" s="137"/>
      <c r="H7" s="137"/>
      <c r="I7" s="137"/>
      <c r="J7" s="137"/>
      <c r="K7" s="137"/>
      <c r="L7" s="139"/>
      <c r="M7" s="139"/>
      <c r="N7" s="139"/>
      <c r="O7" s="137"/>
      <c r="P7" s="148"/>
      <c r="Q7" s="139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spans="1:48" s="6" customFormat="1" ht="15.75" x14ac:dyDescent="0.25">
      <c r="A8" s="145"/>
      <c r="B8" s="136"/>
      <c r="C8" s="137" t="s">
        <v>282</v>
      </c>
      <c r="D8" s="137"/>
      <c r="E8" s="137"/>
      <c r="F8" s="137"/>
      <c r="G8" s="137"/>
      <c r="H8" s="137"/>
      <c r="I8" s="137"/>
      <c r="J8" s="137"/>
      <c r="K8" s="137"/>
      <c r="L8" s="139"/>
      <c r="M8" s="139"/>
      <c r="N8" s="148"/>
      <c r="O8" s="137"/>
      <c r="P8" s="139"/>
      <c r="Q8" s="147"/>
      <c r="R8" s="136"/>
      <c r="S8" s="136"/>
      <c r="T8" s="136"/>
      <c r="U8" s="136"/>
      <c r="V8" s="136"/>
      <c r="W8" s="136"/>
      <c r="X8" s="136"/>
      <c r="Y8" s="136"/>
      <c r="Z8" s="136"/>
      <c r="AA8" s="136"/>
      <c r="AB8" s="136"/>
      <c r="AC8" s="136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spans="1:48" x14ac:dyDescent="0.2">
      <c r="T9" s="149"/>
      <c r="AN9" s="1"/>
      <c r="AO9" s="1"/>
      <c r="AP9" s="1"/>
      <c r="AQ9" s="1"/>
      <c r="AR9" s="1"/>
      <c r="AS9" s="1"/>
      <c r="AT9" s="1"/>
      <c r="AU9" s="1"/>
      <c r="AV9" s="1"/>
    </row>
    <row r="10" spans="1:48" ht="21" customHeight="1" x14ac:dyDescent="0.2">
      <c r="U10" s="150"/>
      <c r="AN10" s="1"/>
      <c r="AO10" s="1"/>
      <c r="AP10" s="1"/>
      <c r="AQ10" s="1"/>
      <c r="AR10" s="1"/>
      <c r="AS10" s="1"/>
      <c r="AT10" s="1"/>
      <c r="AU10" s="1"/>
      <c r="AV10" s="1"/>
    </row>
    <row r="11" spans="1:48" ht="24" customHeight="1" thickBot="1" x14ac:dyDescent="0.25">
      <c r="T11" s="151"/>
      <c r="U11" s="151"/>
      <c r="AN11" s="1"/>
      <c r="AO11" s="1"/>
      <c r="AP11" s="1"/>
      <c r="AQ11" s="1"/>
      <c r="AR11" s="1"/>
      <c r="AS11" s="1"/>
      <c r="AT11" s="1"/>
      <c r="AU11" s="1"/>
      <c r="AV11" s="1"/>
    </row>
    <row r="12" spans="1:48" ht="20.100000000000001" customHeight="1" thickBot="1" x14ac:dyDescent="0.25">
      <c r="O12" s="7"/>
      <c r="P12" s="7"/>
      <c r="Q12" s="7"/>
      <c r="R12" s="7"/>
      <c r="S12" s="7"/>
      <c r="T12" s="7"/>
      <c r="U12" s="7"/>
      <c r="V12" s="233" t="s">
        <v>5</v>
      </c>
      <c r="W12" s="234"/>
      <c r="X12" s="234"/>
      <c r="Y12" s="234"/>
      <c r="Z12" s="234"/>
      <c r="AA12" s="234"/>
      <c r="AB12" s="234"/>
      <c r="AC12" s="234"/>
      <c r="AD12" s="234"/>
      <c r="AE12" s="234"/>
      <c r="AF12" s="235"/>
    </row>
    <row r="13" spans="1:48" s="6" customFormat="1" ht="15.75" customHeight="1" thickBot="1" x14ac:dyDescent="0.25">
      <c r="A13" s="145"/>
      <c r="B13" s="2"/>
      <c r="C13" s="2"/>
      <c r="D13" s="2"/>
      <c r="E13" s="2"/>
      <c r="F13" s="2"/>
      <c r="G13" s="2"/>
      <c r="I13" s="2"/>
      <c r="J13" s="2"/>
      <c r="K13" s="2"/>
      <c r="L13" s="2"/>
      <c r="M13" s="2"/>
      <c r="N13" s="2"/>
      <c r="O13" s="2"/>
      <c r="P13" s="2"/>
      <c r="R13" s="2"/>
      <c r="S13" s="2"/>
      <c r="T13" s="2"/>
      <c r="U13" s="2"/>
      <c r="V13" s="221" t="s">
        <v>6</v>
      </c>
      <c r="W13" s="222"/>
      <c r="X13" s="222"/>
      <c r="Y13" s="222"/>
      <c r="Z13" s="222"/>
      <c r="AA13" s="222"/>
      <c r="AB13" s="222"/>
      <c r="AC13" s="222"/>
      <c r="AD13" s="221" t="s">
        <v>9</v>
      </c>
      <c r="AE13" s="222"/>
      <c r="AF13" s="223"/>
      <c r="AG13" s="2"/>
      <c r="AH13" s="2"/>
      <c r="AI13" s="2"/>
      <c r="AJ13" s="2"/>
      <c r="AK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spans="1:48" s="6" customFormat="1" ht="15.75" thickBot="1" x14ac:dyDescent="0.25">
      <c r="A14" s="2"/>
      <c r="B14" s="2"/>
      <c r="C14" s="2"/>
      <c r="D14" s="2"/>
      <c r="E14" s="2"/>
      <c r="F14" s="2"/>
      <c r="G14" s="2"/>
      <c r="I14" s="2"/>
      <c r="J14" s="2"/>
      <c r="K14" s="2"/>
      <c r="L14" s="2"/>
      <c r="M14" s="2"/>
      <c r="N14" s="2"/>
      <c r="O14" s="2"/>
      <c r="P14" s="2"/>
      <c r="Q14" s="145"/>
      <c r="R14" s="2"/>
      <c r="S14" s="2"/>
      <c r="T14" s="2"/>
      <c r="U14" s="2"/>
      <c r="V14" s="224"/>
      <c r="W14" s="225"/>
      <c r="X14" s="225"/>
      <c r="Y14" s="226"/>
      <c r="Z14" s="225"/>
      <c r="AA14" s="225"/>
      <c r="AB14" s="225"/>
      <c r="AC14" s="225"/>
      <c r="AD14" s="224"/>
      <c r="AE14" s="225"/>
      <c r="AF14" s="226"/>
      <c r="AG14" s="2"/>
      <c r="AH14" s="2"/>
      <c r="AI14" s="2"/>
      <c r="AJ14" s="2"/>
      <c r="AK14" s="2"/>
      <c r="AN14" s="152"/>
      <c r="AO14" s="152"/>
      <c r="AP14" s="152"/>
      <c r="AQ14" s="152"/>
      <c r="AR14" s="152"/>
      <c r="AS14" s="152"/>
      <c r="AT14" s="2"/>
      <c r="AU14" s="2"/>
      <c r="AV14" s="2"/>
    </row>
    <row r="15" spans="1:48" s="6" customFormat="1" x14ac:dyDescent="0.2">
      <c r="A15" s="2"/>
      <c r="B15" s="2"/>
      <c r="C15" s="2"/>
      <c r="D15" s="2"/>
      <c r="E15" s="2"/>
      <c r="F15" s="2"/>
      <c r="G15" s="2"/>
      <c r="H15" s="145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153" t="s">
        <v>283</v>
      </c>
      <c r="AN15" s="2"/>
      <c r="AO15" s="2"/>
      <c r="AP15" s="2"/>
      <c r="AQ15" s="2"/>
      <c r="AR15" s="2"/>
      <c r="AS15" s="2"/>
      <c r="AT15" s="2"/>
      <c r="AU15" s="2"/>
      <c r="AV15" s="2"/>
    </row>
    <row r="16" spans="1:48" s="6" customFormat="1" ht="15" customHeight="1" thickBot="1" x14ac:dyDescent="0.25"/>
    <row r="17" spans="1:49" s="6" customFormat="1" ht="15" customHeight="1" x14ac:dyDescent="0.2">
      <c r="A17" s="236" t="s">
        <v>289</v>
      </c>
      <c r="B17" s="237"/>
      <c r="C17" s="237"/>
      <c r="D17" s="237"/>
      <c r="E17" s="237"/>
      <c r="F17" s="237"/>
      <c r="G17" s="237"/>
      <c r="H17" s="237"/>
      <c r="I17" s="237"/>
      <c r="J17" s="237"/>
      <c r="K17" s="237"/>
      <c r="L17" s="237"/>
      <c r="M17" s="237"/>
      <c r="N17" s="237"/>
      <c r="O17" s="237"/>
      <c r="P17" s="237"/>
      <c r="Q17" s="237"/>
      <c r="R17" s="237"/>
      <c r="S17" s="237"/>
      <c r="T17" s="237"/>
      <c r="U17" s="237"/>
      <c r="V17" s="237"/>
      <c r="W17" s="237"/>
      <c r="X17" s="237"/>
      <c r="Y17" s="237"/>
      <c r="Z17" s="237"/>
      <c r="AA17" s="237"/>
      <c r="AB17" s="237"/>
      <c r="AC17" s="237"/>
      <c r="AD17" s="237"/>
      <c r="AE17" s="237"/>
      <c r="AF17" s="237"/>
      <c r="AG17" s="237"/>
      <c r="AH17" s="237"/>
      <c r="AI17" s="237"/>
      <c r="AJ17" s="237"/>
      <c r="AK17" s="237"/>
      <c r="AL17" s="237"/>
      <c r="AM17" s="237"/>
      <c r="AN17" s="237"/>
      <c r="AO17" s="237"/>
      <c r="AP17" s="237"/>
      <c r="AQ17" s="237"/>
      <c r="AR17" s="237"/>
      <c r="AS17" s="237"/>
      <c r="AT17" s="237"/>
      <c r="AU17" s="237"/>
      <c r="AV17" s="237"/>
      <c r="AW17" s="238"/>
    </row>
    <row r="18" spans="1:49" s="6" customFormat="1" ht="15.75" customHeight="1" thickBot="1" x14ac:dyDescent="0.25">
      <c r="A18" s="243" t="s">
        <v>284</v>
      </c>
      <c r="B18" s="244"/>
      <c r="C18" s="244"/>
      <c r="D18" s="244"/>
      <c r="E18" s="244"/>
      <c r="F18" s="244"/>
      <c r="G18" s="244"/>
      <c r="H18" s="244"/>
      <c r="I18" s="244"/>
      <c r="J18" s="244"/>
      <c r="K18" s="244"/>
      <c r="L18" s="244"/>
      <c r="M18" s="244"/>
      <c r="N18" s="244"/>
      <c r="O18" s="244"/>
      <c r="P18" s="244"/>
      <c r="Q18" s="244"/>
      <c r="R18" s="244"/>
      <c r="S18" s="244"/>
      <c r="T18" s="244"/>
      <c r="U18" s="244"/>
      <c r="V18" s="244"/>
      <c r="W18" s="244"/>
      <c r="X18" s="244"/>
      <c r="Y18" s="244"/>
      <c r="Z18" s="244"/>
      <c r="AA18" s="244"/>
      <c r="AB18" s="244"/>
      <c r="AC18" s="244"/>
      <c r="AD18" s="244"/>
      <c r="AE18" s="244"/>
      <c r="AF18" s="244"/>
      <c r="AG18" s="244"/>
      <c r="AH18" s="244"/>
      <c r="AI18" s="244"/>
      <c r="AJ18" s="244"/>
      <c r="AK18" s="244"/>
      <c r="AL18" s="244"/>
      <c r="AM18" s="244"/>
      <c r="AN18" s="244"/>
      <c r="AO18" s="244"/>
      <c r="AP18" s="244"/>
      <c r="AQ18" s="244"/>
      <c r="AR18" s="244"/>
      <c r="AS18" s="244"/>
      <c r="AT18" s="244"/>
      <c r="AU18" s="244"/>
      <c r="AV18" s="244"/>
      <c r="AW18" s="245"/>
    </row>
    <row r="19" spans="1:49" ht="12" customHeight="1" x14ac:dyDescent="0.2">
      <c r="A19" s="154"/>
      <c r="B19" s="154"/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154"/>
      <c r="Q19" s="154"/>
      <c r="R19" s="154"/>
      <c r="S19" s="154"/>
      <c r="T19" s="154"/>
      <c r="U19" s="154"/>
      <c r="V19" s="154"/>
      <c r="W19" s="154"/>
      <c r="X19" s="154"/>
      <c r="Y19" s="154"/>
      <c r="Z19" s="154"/>
      <c r="AA19" s="154"/>
      <c r="AB19" s="154"/>
      <c r="AC19" s="154"/>
      <c r="AG19" s="7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10"/>
    </row>
    <row r="20" spans="1:49" ht="12" customHeight="1" x14ac:dyDescent="0.2">
      <c r="A20" s="154"/>
      <c r="B20" s="154"/>
      <c r="C20" s="154"/>
      <c r="D20" s="154"/>
      <c r="E20" s="154"/>
      <c r="F20" s="154"/>
      <c r="G20" s="154"/>
      <c r="H20" s="154"/>
      <c r="I20" s="154"/>
      <c r="J20" s="154"/>
      <c r="K20" s="154"/>
      <c r="L20" s="154"/>
      <c r="M20" s="154"/>
      <c r="N20" s="154"/>
      <c r="O20" s="154"/>
      <c r="P20" s="154"/>
      <c r="Q20" s="154"/>
      <c r="R20" s="154"/>
      <c r="S20" s="154"/>
      <c r="T20" s="154"/>
      <c r="U20" s="154"/>
      <c r="V20" s="154"/>
      <c r="W20" s="154"/>
      <c r="X20" s="154"/>
      <c r="Y20" s="154"/>
      <c r="Z20" s="154"/>
      <c r="AA20" s="154"/>
      <c r="AB20" s="154"/>
      <c r="AC20" s="154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</row>
    <row r="21" spans="1:49" ht="12" customHeight="1" x14ac:dyDescent="0.2">
      <c r="A21" s="11" t="s">
        <v>7</v>
      </c>
      <c r="B21" s="12"/>
      <c r="C21" s="12"/>
      <c r="D21" s="12"/>
      <c r="E21" s="12"/>
      <c r="F21" s="12"/>
      <c r="G21" s="12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2"/>
      <c r="Y21" s="12"/>
      <c r="Z21" s="12"/>
      <c r="AA21" s="154"/>
      <c r="AB21" s="154"/>
      <c r="AC21" s="154"/>
      <c r="AG21" s="155" t="s">
        <v>285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6"/>
      <c r="AR21" s="156"/>
      <c r="AS21" s="156"/>
      <c r="AT21" s="156"/>
      <c r="AU21" s="156"/>
      <c r="AV21" s="156"/>
      <c r="AW21" s="157"/>
    </row>
    <row r="22" spans="1:49" ht="12" customHeight="1" x14ac:dyDescent="0.25">
      <c r="A22" s="11"/>
      <c r="B22" s="12"/>
      <c r="C22" s="12"/>
      <c r="D22" s="12"/>
      <c r="E22" s="12"/>
      <c r="F22" s="12"/>
      <c r="G22" s="12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2"/>
      <c r="Y22" s="12"/>
      <c r="Z22" s="12"/>
      <c r="AA22" s="154"/>
      <c r="AB22" s="154"/>
      <c r="AC22" s="154"/>
      <c r="AG22" s="158"/>
      <c r="AH22" s="13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159"/>
    </row>
    <row r="23" spans="1:49" ht="12" customHeight="1" x14ac:dyDescent="0.25">
      <c r="A23" s="12"/>
      <c r="B23" s="12"/>
      <c r="C23" s="12"/>
      <c r="D23" s="12"/>
      <c r="E23" s="12"/>
      <c r="F23" s="12"/>
      <c r="G23" s="12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2"/>
      <c r="Y23" s="12"/>
      <c r="Z23" s="12"/>
      <c r="AG23" s="160" t="s">
        <v>286</v>
      </c>
      <c r="AH23" s="13"/>
      <c r="AI23" s="7"/>
      <c r="AJ23" s="14"/>
      <c r="AK23" s="14"/>
      <c r="AL23" s="7"/>
      <c r="AM23" s="14"/>
      <c r="AN23" s="246"/>
      <c r="AO23" s="247"/>
      <c r="AP23" s="14"/>
      <c r="AQ23" s="14"/>
      <c r="AR23" s="14"/>
      <c r="AS23" s="14"/>
      <c r="AT23" s="14"/>
      <c r="AU23" s="14"/>
      <c r="AV23" s="14"/>
      <c r="AW23" s="159"/>
    </row>
    <row r="24" spans="1:49" ht="15.75" x14ac:dyDescent="0.25">
      <c r="A24" s="12" t="s">
        <v>1</v>
      </c>
      <c r="B24" s="12"/>
      <c r="C24" s="12"/>
      <c r="D24" s="12"/>
      <c r="E24" s="12"/>
      <c r="F24" s="12"/>
      <c r="G24" s="12"/>
      <c r="H24" s="229" t="s">
        <v>2</v>
      </c>
      <c r="I24" s="230"/>
      <c r="L24" s="231"/>
      <c r="M24" s="232"/>
      <c r="N24" s="231"/>
      <c r="O24" s="232"/>
      <c r="P24" s="227"/>
      <c r="Q24" s="228"/>
      <c r="R24" s="15"/>
      <c r="S24" s="16"/>
      <c r="T24" s="227"/>
      <c r="U24" s="228"/>
      <c r="V24" s="17"/>
      <c r="W24" s="17"/>
      <c r="X24" s="227"/>
      <c r="Y24" s="228"/>
      <c r="Z24" s="227"/>
      <c r="AA24" s="228"/>
      <c r="AB24" s="239"/>
      <c r="AC24" s="240"/>
      <c r="AD24" s="7"/>
      <c r="AE24" s="7"/>
      <c r="AG24" s="160" t="s">
        <v>287</v>
      </c>
      <c r="AH24" s="14"/>
      <c r="AI24" s="7"/>
      <c r="AJ24" s="14"/>
      <c r="AK24" s="14"/>
      <c r="AL24" s="7"/>
      <c r="AM24" s="14"/>
      <c r="AN24" s="248"/>
      <c r="AO24" s="249"/>
      <c r="AP24" s="14"/>
      <c r="AQ24" s="14"/>
      <c r="AR24" s="14"/>
      <c r="AS24" s="14"/>
      <c r="AT24" s="14"/>
      <c r="AU24" s="14"/>
      <c r="AV24" s="14"/>
      <c r="AW24" s="159"/>
    </row>
    <row r="25" spans="1:49" ht="20.100000000000001" customHeight="1" x14ac:dyDescent="0.25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G25" s="161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62"/>
    </row>
    <row r="26" spans="1:49" ht="15" customHeight="1" x14ac:dyDescent="0.25">
      <c r="A26" s="12" t="s">
        <v>3</v>
      </c>
      <c r="B26" s="12"/>
      <c r="C26" s="12"/>
      <c r="D26" s="12"/>
      <c r="E26" s="12"/>
      <c r="F26" s="12"/>
      <c r="G26" s="12"/>
      <c r="H26" s="229" t="s">
        <v>4</v>
      </c>
      <c r="I26" s="230"/>
      <c r="L26" s="231"/>
      <c r="M26" s="232"/>
      <c r="N26" s="241"/>
      <c r="O26" s="242"/>
      <c r="P26" s="227"/>
      <c r="Q26" s="228"/>
      <c r="R26" s="15"/>
      <c r="S26" s="16"/>
      <c r="T26" s="227"/>
      <c r="U26" s="228"/>
      <c r="V26" s="17"/>
      <c r="W26" s="17"/>
      <c r="X26" s="227"/>
      <c r="Y26" s="228"/>
      <c r="Z26" s="227"/>
      <c r="AA26" s="228"/>
      <c r="AB26" s="239"/>
      <c r="AC26" s="240"/>
      <c r="AD26" s="7"/>
      <c r="AE26" s="7"/>
      <c r="AG26" s="163"/>
      <c r="AH26" s="164"/>
      <c r="AI26" s="164"/>
      <c r="AJ26" s="164"/>
      <c r="AK26" s="164"/>
      <c r="AL26" s="164"/>
      <c r="AM26" s="164"/>
      <c r="AN26" s="164"/>
      <c r="AO26" s="164"/>
      <c r="AP26" s="164"/>
      <c r="AQ26" s="164"/>
      <c r="AR26" s="164"/>
      <c r="AS26" s="164"/>
      <c r="AT26" s="164"/>
      <c r="AU26" s="164"/>
      <c r="AV26" s="164"/>
      <c r="AW26" s="165"/>
    </row>
    <row r="27" spans="1:49" ht="15.75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9"/>
      <c r="K27" s="19"/>
      <c r="L27" s="13"/>
      <c r="M27" s="20"/>
      <c r="N27" s="20"/>
      <c r="O27" s="21"/>
      <c r="P27" s="13"/>
      <c r="Q27" s="21"/>
      <c r="R27" s="22"/>
      <c r="S27" s="22"/>
      <c r="T27" s="22"/>
      <c r="U27" s="22"/>
      <c r="V27" s="22"/>
      <c r="W27" s="22"/>
      <c r="X27" s="22"/>
      <c r="Y27" s="22"/>
      <c r="Z27" s="21"/>
      <c r="AG27" s="18"/>
      <c r="AH27" s="14"/>
      <c r="AI27" s="7"/>
      <c r="AJ27" s="7"/>
      <c r="AK27" s="14"/>
      <c r="AL27" s="7"/>
      <c r="AM27" s="14"/>
      <c r="AN27" s="14"/>
      <c r="AO27" s="14"/>
      <c r="AP27" s="14"/>
      <c r="AQ27" s="7"/>
      <c r="AR27" s="14"/>
      <c r="AS27" s="18"/>
      <c r="AT27" s="18"/>
      <c r="AU27" s="18"/>
      <c r="AV27" s="18"/>
      <c r="AW27" s="18"/>
    </row>
    <row r="28" spans="1:49" ht="15.75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3"/>
      <c r="M28" s="23"/>
      <c r="N28" s="23"/>
      <c r="O28" s="21"/>
      <c r="P28" s="13"/>
      <c r="Q28" s="21"/>
      <c r="R28" s="21"/>
      <c r="S28" s="21"/>
      <c r="T28" s="21"/>
      <c r="U28" s="21"/>
      <c r="V28" s="21"/>
      <c r="W28" s="21"/>
      <c r="X28" s="21"/>
      <c r="Y28" s="21"/>
      <c r="Z28" s="21"/>
      <c r="AG28" s="18"/>
      <c r="AH28" s="14"/>
      <c r="AI28" s="14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</row>
    <row r="29" spans="1:49" ht="16.5" thickBot="1" x14ac:dyDescent="0.3">
      <c r="B29" s="8" t="s">
        <v>290</v>
      </c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G29" s="14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14"/>
      <c r="AT29" s="14"/>
      <c r="AU29" s="14"/>
      <c r="AV29" s="14"/>
      <c r="AW29" s="14"/>
    </row>
    <row r="30" spans="1:49" x14ac:dyDescent="0.2">
      <c r="B30" s="8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</row>
    <row r="31" spans="1:49" ht="15.75" thickBot="1" x14ac:dyDescent="0.25">
      <c r="B31" s="8" t="s">
        <v>8</v>
      </c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</row>
    <row r="32" spans="1:49" ht="15.75" x14ac:dyDescent="0.25">
      <c r="B32" s="8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G32" s="18"/>
      <c r="AH32" s="14"/>
      <c r="AI32" s="7"/>
      <c r="AJ32" s="14"/>
      <c r="AK32" s="14"/>
      <c r="AL32" s="7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8"/>
    </row>
    <row r="33" spans="1:49" ht="15.75" customHeight="1" x14ac:dyDescent="0.2">
      <c r="A33" s="220" t="s">
        <v>288</v>
      </c>
      <c r="B33" s="220"/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20"/>
      <c r="AH33" s="220"/>
      <c r="AI33" s="220"/>
      <c r="AJ33" s="220"/>
      <c r="AK33" s="220"/>
      <c r="AL33" s="220"/>
      <c r="AM33" s="220"/>
      <c r="AN33" s="220"/>
      <c r="AO33" s="220"/>
      <c r="AP33" s="220"/>
      <c r="AQ33" s="220"/>
      <c r="AR33" s="220"/>
      <c r="AS33" s="220"/>
      <c r="AT33" s="220"/>
      <c r="AU33" s="220"/>
      <c r="AV33" s="220"/>
      <c r="AW33" s="220"/>
    </row>
    <row r="34" spans="1:49" ht="15" customHeight="1" x14ac:dyDescent="0.2">
      <c r="A34" s="220"/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20"/>
      <c r="AH34" s="220"/>
      <c r="AI34" s="220"/>
      <c r="AJ34" s="220"/>
      <c r="AK34" s="220"/>
      <c r="AL34" s="220"/>
      <c r="AM34" s="220"/>
      <c r="AN34" s="220"/>
      <c r="AO34" s="220"/>
      <c r="AP34" s="220"/>
      <c r="AQ34" s="220"/>
      <c r="AR34" s="220"/>
      <c r="AS34" s="220"/>
      <c r="AT34" s="220"/>
      <c r="AU34" s="220"/>
      <c r="AV34" s="220"/>
      <c r="AW34" s="220"/>
    </row>
    <row r="35" spans="1:49" ht="28.5" customHeight="1" x14ac:dyDescent="0.2">
      <c r="A35" s="220"/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0"/>
      <c r="T35" s="220"/>
      <c r="U35" s="220"/>
      <c r="V35" s="220"/>
      <c r="W35" s="220"/>
      <c r="X35" s="220"/>
      <c r="Y35" s="220"/>
      <c r="Z35" s="220"/>
      <c r="AA35" s="220"/>
      <c r="AB35" s="220"/>
      <c r="AC35" s="220"/>
      <c r="AD35" s="220"/>
      <c r="AE35" s="220"/>
      <c r="AF35" s="220"/>
      <c r="AG35" s="220"/>
      <c r="AH35" s="220"/>
      <c r="AI35" s="220"/>
      <c r="AJ35" s="220"/>
      <c r="AK35" s="220"/>
      <c r="AL35" s="220"/>
      <c r="AM35" s="220"/>
      <c r="AN35" s="220"/>
      <c r="AO35" s="220"/>
      <c r="AP35" s="220"/>
      <c r="AQ35" s="220"/>
      <c r="AR35" s="220"/>
      <c r="AS35" s="220"/>
      <c r="AT35" s="220"/>
      <c r="AU35" s="220"/>
      <c r="AV35" s="220"/>
      <c r="AW35" s="220"/>
    </row>
  </sheetData>
  <mergeCells count="26">
    <mergeCell ref="V12:AF12"/>
    <mergeCell ref="A17:AW17"/>
    <mergeCell ref="Z24:AA24"/>
    <mergeCell ref="AB24:AC24"/>
    <mergeCell ref="H26:I26"/>
    <mergeCell ref="L26:M26"/>
    <mergeCell ref="N26:O26"/>
    <mergeCell ref="P26:Q26"/>
    <mergeCell ref="T26:U26"/>
    <mergeCell ref="X26:Y26"/>
    <mergeCell ref="Z26:AA26"/>
    <mergeCell ref="AB26:AC26"/>
    <mergeCell ref="A18:AW18"/>
    <mergeCell ref="AN23:AO24"/>
    <mergeCell ref="A33:AW35"/>
    <mergeCell ref="AD13:AF13"/>
    <mergeCell ref="V13:AC13"/>
    <mergeCell ref="V14:Y14"/>
    <mergeCell ref="Z14:AC14"/>
    <mergeCell ref="AD14:AF14"/>
    <mergeCell ref="X24:Y24"/>
    <mergeCell ref="H24:I24"/>
    <mergeCell ref="L24:M24"/>
    <mergeCell ref="N24:O24"/>
    <mergeCell ref="P24:Q24"/>
    <mergeCell ref="T24:U24"/>
  </mergeCells>
  <pageMargins left="0.511811023622047" right="0.511811023622047" top="0.196850393700787" bottom="0.196850393700787" header="0" footer="0.11811023622047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view="pageBreakPreview" zoomScale="200" zoomScaleNormal="100" zoomScaleSheetLayoutView="200" workbookViewId="0">
      <selection activeCell="F24" sqref="F24"/>
    </sheetView>
  </sheetViews>
  <sheetFormatPr baseColWidth="10" defaultColWidth="9.140625" defaultRowHeight="13.5" x14ac:dyDescent="0.25"/>
  <cols>
    <col min="1" max="1" width="3.5703125" style="27" customWidth="1"/>
    <col min="2" max="10" width="9.140625" style="27" customWidth="1"/>
    <col min="11" max="11" width="7.42578125" style="27" customWidth="1"/>
    <col min="12" max="12" width="8.42578125" style="27" customWidth="1"/>
    <col min="13" max="14" width="2.85546875" style="27" customWidth="1"/>
    <col min="15" max="20" width="2.85546875" style="28" customWidth="1"/>
    <col min="21" max="256" width="9.140625" style="28"/>
    <col min="257" max="257" width="3.5703125" style="28" customWidth="1"/>
    <col min="258" max="266" width="9.140625" style="28" customWidth="1"/>
    <col min="267" max="267" width="7.42578125" style="28" customWidth="1"/>
    <col min="268" max="268" width="8.42578125" style="28" customWidth="1"/>
    <col min="269" max="276" width="2.85546875" style="28" customWidth="1"/>
    <col min="277" max="512" width="9.140625" style="28"/>
    <col min="513" max="513" width="3.5703125" style="28" customWidth="1"/>
    <col min="514" max="522" width="9.140625" style="28" customWidth="1"/>
    <col min="523" max="523" width="7.42578125" style="28" customWidth="1"/>
    <col min="524" max="524" width="8.42578125" style="28" customWidth="1"/>
    <col min="525" max="532" width="2.85546875" style="28" customWidth="1"/>
    <col min="533" max="768" width="9.140625" style="28"/>
    <col min="769" max="769" width="3.5703125" style="28" customWidth="1"/>
    <col min="770" max="778" width="9.140625" style="28" customWidth="1"/>
    <col min="779" max="779" width="7.42578125" style="28" customWidth="1"/>
    <col min="780" max="780" width="8.42578125" style="28" customWidth="1"/>
    <col min="781" max="788" width="2.85546875" style="28" customWidth="1"/>
    <col min="789" max="1024" width="9.140625" style="28"/>
    <col min="1025" max="1025" width="3.5703125" style="28" customWidth="1"/>
    <col min="1026" max="1034" width="9.140625" style="28" customWidth="1"/>
    <col min="1035" max="1035" width="7.42578125" style="28" customWidth="1"/>
    <col min="1036" max="1036" width="8.42578125" style="28" customWidth="1"/>
    <col min="1037" max="1044" width="2.85546875" style="28" customWidth="1"/>
    <col min="1045" max="1280" width="9.140625" style="28"/>
    <col min="1281" max="1281" width="3.5703125" style="28" customWidth="1"/>
    <col min="1282" max="1290" width="9.140625" style="28" customWidth="1"/>
    <col min="1291" max="1291" width="7.42578125" style="28" customWidth="1"/>
    <col min="1292" max="1292" width="8.42578125" style="28" customWidth="1"/>
    <col min="1293" max="1300" width="2.85546875" style="28" customWidth="1"/>
    <col min="1301" max="1536" width="9.140625" style="28"/>
    <col min="1537" max="1537" width="3.5703125" style="28" customWidth="1"/>
    <col min="1538" max="1546" width="9.140625" style="28" customWidth="1"/>
    <col min="1547" max="1547" width="7.42578125" style="28" customWidth="1"/>
    <col min="1548" max="1548" width="8.42578125" style="28" customWidth="1"/>
    <col min="1549" max="1556" width="2.85546875" style="28" customWidth="1"/>
    <col min="1557" max="1792" width="9.140625" style="28"/>
    <col min="1793" max="1793" width="3.5703125" style="28" customWidth="1"/>
    <col min="1794" max="1802" width="9.140625" style="28" customWidth="1"/>
    <col min="1803" max="1803" width="7.42578125" style="28" customWidth="1"/>
    <col min="1804" max="1804" width="8.42578125" style="28" customWidth="1"/>
    <col min="1805" max="1812" width="2.85546875" style="28" customWidth="1"/>
    <col min="1813" max="2048" width="9.140625" style="28"/>
    <col min="2049" max="2049" width="3.5703125" style="28" customWidth="1"/>
    <col min="2050" max="2058" width="9.140625" style="28" customWidth="1"/>
    <col min="2059" max="2059" width="7.42578125" style="28" customWidth="1"/>
    <col min="2060" max="2060" width="8.42578125" style="28" customWidth="1"/>
    <col min="2061" max="2068" width="2.85546875" style="28" customWidth="1"/>
    <col min="2069" max="2304" width="9.140625" style="28"/>
    <col min="2305" max="2305" width="3.5703125" style="28" customWidth="1"/>
    <col min="2306" max="2314" width="9.140625" style="28" customWidth="1"/>
    <col min="2315" max="2315" width="7.42578125" style="28" customWidth="1"/>
    <col min="2316" max="2316" width="8.42578125" style="28" customWidth="1"/>
    <col min="2317" max="2324" width="2.85546875" style="28" customWidth="1"/>
    <col min="2325" max="2560" width="9.140625" style="28"/>
    <col min="2561" max="2561" width="3.5703125" style="28" customWidth="1"/>
    <col min="2562" max="2570" width="9.140625" style="28" customWidth="1"/>
    <col min="2571" max="2571" width="7.42578125" style="28" customWidth="1"/>
    <col min="2572" max="2572" width="8.42578125" style="28" customWidth="1"/>
    <col min="2573" max="2580" width="2.85546875" style="28" customWidth="1"/>
    <col min="2581" max="2816" width="9.140625" style="28"/>
    <col min="2817" max="2817" width="3.5703125" style="28" customWidth="1"/>
    <col min="2818" max="2826" width="9.140625" style="28" customWidth="1"/>
    <col min="2827" max="2827" width="7.42578125" style="28" customWidth="1"/>
    <col min="2828" max="2828" width="8.42578125" style="28" customWidth="1"/>
    <col min="2829" max="2836" width="2.85546875" style="28" customWidth="1"/>
    <col min="2837" max="3072" width="9.140625" style="28"/>
    <col min="3073" max="3073" width="3.5703125" style="28" customWidth="1"/>
    <col min="3074" max="3082" width="9.140625" style="28" customWidth="1"/>
    <col min="3083" max="3083" width="7.42578125" style="28" customWidth="1"/>
    <col min="3084" max="3084" width="8.42578125" style="28" customWidth="1"/>
    <col min="3085" max="3092" width="2.85546875" style="28" customWidth="1"/>
    <col min="3093" max="3328" width="9.140625" style="28"/>
    <col min="3329" max="3329" width="3.5703125" style="28" customWidth="1"/>
    <col min="3330" max="3338" width="9.140625" style="28" customWidth="1"/>
    <col min="3339" max="3339" width="7.42578125" style="28" customWidth="1"/>
    <col min="3340" max="3340" width="8.42578125" style="28" customWidth="1"/>
    <col min="3341" max="3348" width="2.85546875" style="28" customWidth="1"/>
    <col min="3349" max="3584" width="9.140625" style="28"/>
    <col min="3585" max="3585" width="3.5703125" style="28" customWidth="1"/>
    <col min="3586" max="3594" width="9.140625" style="28" customWidth="1"/>
    <col min="3595" max="3595" width="7.42578125" style="28" customWidth="1"/>
    <col min="3596" max="3596" width="8.42578125" style="28" customWidth="1"/>
    <col min="3597" max="3604" width="2.85546875" style="28" customWidth="1"/>
    <col min="3605" max="3840" width="9.140625" style="28"/>
    <col min="3841" max="3841" width="3.5703125" style="28" customWidth="1"/>
    <col min="3842" max="3850" width="9.140625" style="28" customWidth="1"/>
    <col min="3851" max="3851" width="7.42578125" style="28" customWidth="1"/>
    <col min="3852" max="3852" width="8.42578125" style="28" customWidth="1"/>
    <col min="3853" max="3860" width="2.85546875" style="28" customWidth="1"/>
    <col min="3861" max="4096" width="9.140625" style="28"/>
    <col min="4097" max="4097" width="3.5703125" style="28" customWidth="1"/>
    <col min="4098" max="4106" width="9.140625" style="28" customWidth="1"/>
    <col min="4107" max="4107" width="7.42578125" style="28" customWidth="1"/>
    <col min="4108" max="4108" width="8.42578125" style="28" customWidth="1"/>
    <col min="4109" max="4116" width="2.85546875" style="28" customWidth="1"/>
    <col min="4117" max="4352" width="9.140625" style="28"/>
    <col min="4353" max="4353" width="3.5703125" style="28" customWidth="1"/>
    <col min="4354" max="4362" width="9.140625" style="28" customWidth="1"/>
    <col min="4363" max="4363" width="7.42578125" style="28" customWidth="1"/>
    <col min="4364" max="4364" width="8.42578125" style="28" customWidth="1"/>
    <col min="4365" max="4372" width="2.85546875" style="28" customWidth="1"/>
    <col min="4373" max="4608" width="9.140625" style="28"/>
    <col min="4609" max="4609" width="3.5703125" style="28" customWidth="1"/>
    <col min="4610" max="4618" width="9.140625" style="28" customWidth="1"/>
    <col min="4619" max="4619" width="7.42578125" style="28" customWidth="1"/>
    <col min="4620" max="4620" width="8.42578125" style="28" customWidth="1"/>
    <col min="4621" max="4628" width="2.85546875" style="28" customWidth="1"/>
    <col min="4629" max="4864" width="9.140625" style="28"/>
    <col min="4865" max="4865" width="3.5703125" style="28" customWidth="1"/>
    <col min="4866" max="4874" width="9.140625" style="28" customWidth="1"/>
    <col min="4875" max="4875" width="7.42578125" style="28" customWidth="1"/>
    <col min="4876" max="4876" width="8.42578125" style="28" customWidth="1"/>
    <col min="4877" max="4884" width="2.85546875" style="28" customWidth="1"/>
    <col min="4885" max="5120" width="9.140625" style="28"/>
    <col min="5121" max="5121" width="3.5703125" style="28" customWidth="1"/>
    <col min="5122" max="5130" width="9.140625" style="28" customWidth="1"/>
    <col min="5131" max="5131" width="7.42578125" style="28" customWidth="1"/>
    <col min="5132" max="5132" width="8.42578125" style="28" customWidth="1"/>
    <col min="5133" max="5140" width="2.85546875" style="28" customWidth="1"/>
    <col min="5141" max="5376" width="9.140625" style="28"/>
    <col min="5377" max="5377" width="3.5703125" style="28" customWidth="1"/>
    <col min="5378" max="5386" width="9.140625" style="28" customWidth="1"/>
    <col min="5387" max="5387" width="7.42578125" style="28" customWidth="1"/>
    <col min="5388" max="5388" width="8.42578125" style="28" customWidth="1"/>
    <col min="5389" max="5396" width="2.85546875" style="28" customWidth="1"/>
    <col min="5397" max="5632" width="9.140625" style="28"/>
    <col min="5633" max="5633" width="3.5703125" style="28" customWidth="1"/>
    <col min="5634" max="5642" width="9.140625" style="28" customWidth="1"/>
    <col min="5643" max="5643" width="7.42578125" style="28" customWidth="1"/>
    <col min="5644" max="5644" width="8.42578125" style="28" customWidth="1"/>
    <col min="5645" max="5652" width="2.85546875" style="28" customWidth="1"/>
    <col min="5653" max="5888" width="9.140625" style="28"/>
    <col min="5889" max="5889" width="3.5703125" style="28" customWidth="1"/>
    <col min="5890" max="5898" width="9.140625" style="28" customWidth="1"/>
    <col min="5899" max="5899" width="7.42578125" style="28" customWidth="1"/>
    <col min="5900" max="5900" width="8.42578125" style="28" customWidth="1"/>
    <col min="5901" max="5908" width="2.85546875" style="28" customWidth="1"/>
    <col min="5909" max="6144" width="9.140625" style="28"/>
    <col min="6145" max="6145" width="3.5703125" style="28" customWidth="1"/>
    <col min="6146" max="6154" width="9.140625" style="28" customWidth="1"/>
    <col min="6155" max="6155" width="7.42578125" style="28" customWidth="1"/>
    <col min="6156" max="6156" width="8.42578125" style="28" customWidth="1"/>
    <col min="6157" max="6164" width="2.85546875" style="28" customWidth="1"/>
    <col min="6165" max="6400" width="9.140625" style="28"/>
    <col min="6401" max="6401" width="3.5703125" style="28" customWidth="1"/>
    <col min="6402" max="6410" width="9.140625" style="28" customWidth="1"/>
    <col min="6411" max="6411" width="7.42578125" style="28" customWidth="1"/>
    <col min="6412" max="6412" width="8.42578125" style="28" customWidth="1"/>
    <col min="6413" max="6420" width="2.85546875" style="28" customWidth="1"/>
    <col min="6421" max="6656" width="9.140625" style="28"/>
    <col min="6657" max="6657" width="3.5703125" style="28" customWidth="1"/>
    <col min="6658" max="6666" width="9.140625" style="28" customWidth="1"/>
    <col min="6667" max="6667" width="7.42578125" style="28" customWidth="1"/>
    <col min="6668" max="6668" width="8.42578125" style="28" customWidth="1"/>
    <col min="6669" max="6676" width="2.85546875" style="28" customWidth="1"/>
    <col min="6677" max="6912" width="9.140625" style="28"/>
    <col min="6913" max="6913" width="3.5703125" style="28" customWidth="1"/>
    <col min="6914" max="6922" width="9.140625" style="28" customWidth="1"/>
    <col min="6923" max="6923" width="7.42578125" style="28" customWidth="1"/>
    <col min="6924" max="6924" width="8.42578125" style="28" customWidth="1"/>
    <col min="6925" max="6932" width="2.85546875" style="28" customWidth="1"/>
    <col min="6933" max="7168" width="9.140625" style="28"/>
    <col min="7169" max="7169" width="3.5703125" style="28" customWidth="1"/>
    <col min="7170" max="7178" width="9.140625" style="28" customWidth="1"/>
    <col min="7179" max="7179" width="7.42578125" style="28" customWidth="1"/>
    <col min="7180" max="7180" width="8.42578125" style="28" customWidth="1"/>
    <col min="7181" max="7188" width="2.85546875" style="28" customWidth="1"/>
    <col min="7189" max="7424" width="9.140625" style="28"/>
    <col min="7425" max="7425" width="3.5703125" style="28" customWidth="1"/>
    <col min="7426" max="7434" width="9.140625" style="28" customWidth="1"/>
    <col min="7435" max="7435" width="7.42578125" style="28" customWidth="1"/>
    <col min="7436" max="7436" width="8.42578125" style="28" customWidth="1"/>
    <col min="7437" max="7444" width="2.85546875" style="28" customWidth="1"/>
    <col min="7445" max="7680" width="9.140625" style="28"/>
    <col min="7681" max="7681" width="3.5703125" style="28" customWidth="1"/>
    <col min="7682" max="7690" width="9.140625" style="28" customWidth="1"/>
    <col min="7691" max="7691" width="7.42578125" style="28" customWidth="1"/>
    <col min="7692" max="7692" width="8.42578125" style="28" customWidth="1"/>
    <col min="7693" max="7700" width="2.85546875" style="28" customWidth="1"/>
    <col min="7701" max="7936" width="9.140625" style="28"/>
    <col min="7937" max="7937" width="3.5703125" style="28" customWidth="1"/>
    <col min="7938" max="7946" width="9.140625" style="28" customWidth="1"/>
    <col min="7947" max="7947" width="7.42578125" style="28" customWidth="1"/>
    <col min="7948" max="7948" width="8.42578125" style="28" customWidth="1"/>
    <col min="7949" max="7956" width="2.85546875" style="28" customWidth="1"/>
    <col min="7957" max="8192" width="9.140625" style="28"/>
    <col min="8193" max="8193" width="3.5703125" style="28" customWidth="1"/>
    <col min="8194" max="8202" width="9.140625" style="28" customWidth="1"/>
    <col min="8203" max="8203" width="7.42578125" style="28" customWidth="1"/>
    <col min="8204" max="8204" width="8.42578125" style="28" customWidth="1"/>
    <col min="8205" max="8212" width="2.85546875" style="28" customWidth="1"/>
    <col min="8213" max="8448" width="9.140625" style="28"/>
    <col min="8449" max="8449" width="3.5703125" style="28" customWidth="1"/>
    <col min="8450" max="8458" width="9.140625" style="28" customWidth="1"/>
    <col min="8459" max="8459" width="7.42578125" style="28" customWidth="1"/>
    <col min="8460" max="8460" width="8.42578125" style="28" customWidth="1"/>
    <col min="8461" max="8468" width="2.85546875" style="28" customWidth="1"/>
    <col min="8469" max="8704" width="9.140625" style="28"/>
    <col min="8705" max="8705" width="3.5703125" style="28" customWidth="1"/>
    <col min="8706" max="8714" width="9.140625" style="28" customWidth="1"/>
    <col min="8715" max="8715" width="7.42578125" style="28" customWidth="1"/>
    <col min="8716" max="8716" width="8.42578125" style="28" customWidth="1"/>
    <col min="8717" max="8724" width="2.85546875" style="28" customWidth="1"/>
    <col min="8725" max="8960" width="9.140625" style="28"/>
    <col min="8961" max="8961" width="3.5703125" style="28" customWidth="1"/>
    <col min="8962" max="8970" width="9.140625" style="28" customWidth="1"/>
    <col min="8971" max="8971" width="7.42578125" style="28" customWidth="1"/>
    <col min="8972" max="8972" width="8.42578125" style="28" customWidth="1"/>
    <col min="8973" max="8980" width="2.85546875" style="28" customWidth="1"/>
    <col min="8981" max="9216" width="9.140625" style="28"/>
    <col min="9217" max="9217" width="3.5703125" style="28" customWidth="1"/>
    <col min="9218" max="9226" width="9.140625" style="28" customWidth="1"/>
    <col min="9227" max="9227" width="7.42578125" style="28" customWidth="1"/>
    <col min="9228" max="9228" width="8.42578125" style="28" customWidth="1"/>
    <col min="9229" max="9236" width="2.85546875" style="28" customWidth="1"/>
    <col min="9237" max="9472" width="9.140625" style="28"/>
    <col min="9473" max="9473" width="3.5703125" style="28" customWidth="1"/>
    <col min="9474" max="9482" width="9.140625" style="28" customWidth="1"/>
    <col min="9483" max="9483" width="7.42578125" style="28" customWidth="1"/>
    <col min="9484" max="9484" width="8.42578125" style="28" customWidth="1"/>
    <col min="9485" max="9492" width="2.85546875" style="28" customWidth="1"/>
    <col min="9493" max="9728" width="9.140625" style="28"/>
    <col min="9729" max="9729" width="3.5703125" style="28" customWidth="1"/>
    <col min="9730" max="9738" width="9.140625" style="28" customWidth="1"/>
    <col min="9739" max="9739" width="7.42578125" style="28" customWidth="1"/>
    <col min="9740" max="9740" width="8.42578125" style="28" customWidth="1"/>
    <col min="9741" max="9748" width="2.85546875" style="28" customWidth="1"/>
    <col min="9749" max="9984" width="9.140625" style="28"/>
    <col min="9985" max="9985" width="3.5703125" style="28" customWidth="1"/>
    <col min="9986" max="9994" width="9.140625" style="28" customWidth="1"/>
    <col min="9995" max="9995" width="7.42578125" style="28" customWidth="1"/>
    <col min="9996" max="9996" width="8.42578125" style="28" customWidth="1"/>
    <col min="9997" max="10004" width="2.85546875" style="28" customWidth="1"/>
    <col min="10005" max="10240" width="9.140625" style="28"/>
    <col min="10241" max="10241" width="3.5703125" style="28" customWidth="1"/>
    <col min="10242" max="10250" width="9.140625" style="28" customWidth="1"/>
    <col min="10251" max="10251" width="7.42578125" style="28" customWidth="1"/>
    <col min="10252" max="10252" width="8.42578125" style="28" customWidth="1"/>
    <col min="10253" max="10260" width="2.85546875" style="28" customWidth="1"/>
    <col min="10261" max="10496" width="9.140625" style="28"/>
    <col min="10497" max="10497" width="3.5703125" style="28" customWidth="1"/>
    <col min="10498" max="10506" width="9.140625" style="28" customWidth="1"/>
    <col min="10507" max="10507" width="7.42578125" style="28" customWidth="1"/>
    <col min="10508" max="10508" width="8.42578125" style="28" customWidth="1"/>
    <col min="10509" max="10516" width="2.85546875" style="28" customWidth="1"/>
    <col min="10517" max="10752" width="9.140625" style="28"/>
    <col min="10753" max="10753" width="3.5703125" style="28" customWidth="1"/>
    <col min="10754" max="10762" width="9.140625" style="28" customWidth="1"/>
    <col min="10763" max="10763" width="7.42578125" style="28" customWidth="1"/>
    <col min="10764" max="10764" width="8.42578125" style="28" customWidth="1"/>
    <col min="10765" max="10772" width="2.85546875" style="28" customWidth="1"/>
    <col min="10773" max="11008" width="9.140625" style="28"/>
    <col min="11009" max="11009" width="3.5703125" style="28" customWidth="1"/>
    <col min="11010" max="11018" width="9.140625" style="28" customWidth="1"/>
    <col min="11019" max="11019" width="7.42578125" style="28" customWidth="1"/>
    <col min="11020" max="11020" width="8.42578125" style="28" customWidth="1"/>
    <col min="11021" max="11028" width="2.85546875" style="28" customWidth="1"/>
    <col min="11029" max="11264" width="9.140625" style="28"/>
    <col min="11265" max="11265" width="3.5703125" style="28" customWidth="1"/>
    <col min="11266" max="11274" width="9.140625" style="28" customWidth="1"/>
    <col min="11275" max="11275" width="7.42578125" style="28" customWidth="1"/>
    <col min="11276" max="11276" width="8.42578125" style="28" customWidth="1"/>
    <col min="11277" max="11284" width="2.85546875" style="28" customWidth="1"/>
    <col min="11285" max="11520" width="9.140625" style="28"/>
    <col min="11521" max="11521" width="3.5703125" style="28" customWidth="1"/>
    <col min="11522" max="11530" width="9.140625" style="28" customWidth="1"/>
    <col min="11531" max="11531" width="7.42578125" style="28" customWidth="1"/>
    <col min="11532" max="11532" width="8.42578125" style="28" customWidth="1"/>
    <col min="11533" max="11540" width="2.85546875" style="28" customWidth="1"/>
    <col min="11541" max="11776" width="9.140625" style="28"/>
    <col min="11777" max="11777" width="3.5703125" style="28" customWidth="1"/>
    <col min="11778" max="11786" width="9.140625" style="28" customWidth="1"/>
    <col min="11787" max="11787" width="7.42578125" style="28" customWidth="1"/>
    <col min="11788" max="11788" width="8.42578125" style="28" customWidth="1"/>
    <col min="11789" max="11796" width="2.85546875" style="28" customWidth="1"/>
    <col min="11797" max="12032" width="9.140625" style="28"/>
    <col min="12033" max="12033" width="3.5703125" style="28" customWidth="1"/>
    <col min="12034" max="12042" width="9.140625" style="28" customWidth="1"/>
    <col min="12043" max="12043" width="7.42578125" style="28" customWidth="1"/>
    <col min="12044" max="12044" width="8.42578125" style="28" customWidth="1"/>
    <col min="12045" max="12052" width="2.85546875" style="28" customWidth="1"/>
    <col min="12053" max="12288" width="9.140625" style="28"/>
    <col min="12289" max="12289" width="3.5703125" style="28" customWidth="1"/>
    <col min="12290" max="12298" width="9.140625" style="28" customWidth="1"/>
    <col min="12299" max="12299" width="7.42578125" style="28" customWidth="1"/>
    <col min="12300" max="12300" width="8.42578125" style="28" customWidth="1"/>
    <col min="12301" max="12308" width="2.85546875" style="28" customWidth="1"/>
    <col min="12309" max="12544" width="9.140625" style="28"/>
    <col min="12545" max="12545" width="3.5703125" style="28" customWidth="1"/>
    <col min="12546" max="12554" width="9.140625" style="28" customWidth="1"/>
    <col min="12555" max="12555" width="7.42578125" style="28" customWidth="1"/>
    <col min="12556" max="12556" width="8.42578125" style="28" customWidth="1"/>
    <col min="12557" max="12564" width="2.85546875" style="28" customWidth="1"/>
    <col min="12565" max="12800" width="9.140625" style="28"/>
    <col min="12801" max="12801" width="3.5703125" style="28" customWidth="1"/>
    <col min="12802" max="12810" width="9.140625" style="28" customWidth="1"/>
    <col min="12811" max="12811" width="7.42578125" style="28" customWidth="1"/>
    <col min="12812" max="12812" width="8.42578125" style="28" customWidth="1"/>
    <col min="12813" max="12820" width="2.85546875" style="28" customWidth="1"/>
    <col min="12821" max="13056" width="9.140625" style="28"/>
    <col min="13057" max="13057" width="3.5703125" style="28" customWidth="1"/>
    <col min="13058" max="13066" width="9.140625" style="28" customWidth="1"/>
    <col min="13067" max="13067" width="7.42578125" style="28" customWidth="1"/>
    <col min="13068" max="13068" width="8.42578125" style="28" customWidth="1"/>
    <col min="13069" max="13076" width="2.85546875" style="28" customWidth="1"/>
    <col min="13077" max="13312" width="9.140625" style="28"/>
    <col min="13313" max="13313" width="3.5703125" style="28" customWidth="1"/>
    <col min="13314" max="13322" width="9.140625" style="28" customWidth="1"/>
    <col min="13323" max="13323" width="7.42578125" style="28" customWidth="1"/>
    <col min="13324" max="13324" width="8.42578125" style="28" customWidth="1"/>
    <col min="13325" max="13332" width="2.85546875" style="28" customWidth="1"/>
    <col min="13333" max="13568" width="9.140625" style="28"/>
    <col min="13569" max="13569" width="3.5703125" style="28" customWidth="1"/>
    <col min="13570" max="13578" width="9.140625" style="28" customWidth="1"/>
    <col min="13579" max="13579" width="7.42578125" style="28" customWidth="1"/>
    <col min="13580" max="13580" width="8.42578125" style="28" customWidth="1"/>
    <col min="13581" max="13588" width="2.85546875" style="28" customWidth="1"/>
    <col min="13589" max="13824" width="9.140625" style="28"/>
    <col min="13825" max="13825" width="3.5703125" style="28" customWidth="1"/>
    <col min="13826" max="13834" width="9.140625" style="28" customWidth="1"/>
    <col min="13835" max="13835" width="7.42578125" style="28" customWidth="1"/>
    <col min="13836" max="13836" width="8.42578125" style="28" customWidth="1"/>
    <col min="13837" max="13844" width="2.85546875" style="28" customWidth="1"/>
    <col min="13845" max="14080" width="9.140625" style="28"/>
    <col min="14081" max="14081" width="3.5703125" style="28" customWidth="1"/>
    <col min="14082" max="14090" width="9.140625" style="28" customWidth="1"/>
    <col min="14091" max="14091" width="7.42578125" style="28" customWidth="1"/>
    <col min="14092" max="14092" width="8.42578125" style="28" customWidth="1"/>
    <col min="14093" max="14100" width="2.85546875" style="28" customWidth="1"/>
    <col min="14101" max="14336" width="9.140625" style="28"/>
    <col min="14337" max="14337" width="3.5703125" style="28" customWidth="1"/>
    <col min="14338" max="14346" width="9.140625" style="28" customWidth="1"/>
    <col min="14347" max="14347" width="7.42578125" style="28" customWidth="1"/>
    <col min="14348" max="14348" width="8.42578125" style="28" customWidth="1"/>
    <col min="14349" max="14356" width="2.85546875" style="28" customWidth="1"/>
    <col min="14357" max="14592" width="9.140625" style="28"/>
    <col min="14593" max="14593" width="3.5703125" style="28" customWidth="1"/>
    <col min="14594" max="14602" width="9.140625" style="28" customWidth="1"/>
    <col min="14603" max="14603" width="7.42578125" style="28" customWidth="1"/>
    <col min="14604" max="14604" width="8.42578125" style="28" customWidth="1"/>
    <col min="14605" max="14612" width="2.85546875" style="28" customWidth="1"/>
    <col min="14613" max="14848" width="9.140625" style="28"/>
    <col min="14849" max="14849" width="3.5703125" style="28" customWidth="1"/>
    <col min="14850" max="14858" width="9.140625" style="28" customWidth="1"/>
    <col min="14859" max="14859" width="7.42578125" style="28" customWidth="1"/>
    <col min="14860" max="14860" width="8.42578125" style="28" customWidth="1"/>
    <col min="14861" max="14868" width="2.85546875" style="28" customWidth="1"/>
    <col min="14869" max="15104" width="9.140625" style="28"/>
    <col min="15105" max="15105" width="3.5703125" style="28" customWidth="1"/>
    <col min="15106" max="15114" width="9.140625" style="28" customWidth="1"/>
    <col min="15115" max="15115" width="7.42578125" style="28" customWidth="1"/>
    <col min="15116" max="15116" width="8.42578125" style="28" customWidth="1"/>
    <col min="15117" max="15124" width="2.85546875" style="28" customWidth="1"/>
    <col min="15125" max="15360" width="9.140625" style="28"/>
    <col min="15361" max="15361" width="3.5703125" style="28" customWidth="1"/>
    <col min="15362" max="15370" width="9.140625" style="28" customWidth="1"/>
    <col min="15371" max="15371" width="7.42578125" style="28" customWidth="1"/>
    <col min="15372" max="15372" width="8.42578125" style="28" customWidth="1"/>
    <col min="15373" max="15380" width="2.85546875" style="28" customWidth="1"/>
    <col min="15381" max="15616" width="9.140625" style="28"/>
    <col min="15617" max="15617" width="3.5703125" style="28" customWidth="1"/>
    <col min="15618" max="15626" width="9.140625" style="28" customWidth="1"/>
    <col min="15627" max="15627" width="7.42578125" style="28" customWidth="1"/>
    <col min="15628" max="15628" width="8.42578125" style="28" customWidth="1"/>
    <col min="15629" max="15636" width="2.85546875" style="28" customWidth="1"/>
    <col min="15637" max="15872" width="9.140625" style="28"/>
    <col min="15873" max="15873" width="3.5703125" style="28" customWidth="1"/>
    <col min="15874" max="15882" width="9.140625" style="28" customWidth="1"/>
    <col min="15883" max="15883" width="7.42578125" style="28" customWidth="1"/>
    <col min="15884" max="15884" width="8.42578125" style="28" customWidth="1"/>
    <col min="15885" max="15892" width="2.85546875" style="28" customWidth="1"/>
    <col min="15893" max="16128" width="9.140625" style="28"/>
    <col min="16129" max="16129" width="3.5703125" style="28" customWidth="1"/>
    <col min="16130" max="16138" width="9.140625" style="28" customWidth="1"/>
    <col min="16139" max="16139" width="7.42578125" style="28" customWidth="1"/>
    <col min="16140" max="16140" width="8.42578125" style="28" customWidth="1"/>
    <col min="16141" max="16148" width="2.85546875" style="28" customWidth="1"/>
    <col min="16149" max="16384" width="9.140625" style="28"/>
  </cols>
  <sheetData>
    <row r="1" spans="1:20" x14ac:dyDescent="0.25">
      <c r="A1" s="26" t="s">
        <v>10</v>
      </c>
    </row>
    <row r="2" spans="1:20" x14ac:dyDescent="0.25">
      <c r="A2" s="26"/>
    </row>
    <row r="3" spans="1:20" ht="14.25" thickBot="1" x14ac:dyDescent="0.3">
      <c r="A3" s="29" t="s">
        <v>11</v>
      </c>
      <c r="B3" s="29" t="s">
        <v>40</v>
      </c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20" ht="14.25" thickBot="1" x14ac:dyDescent="0.3">
      <c r="A4" s="31" t="s">
        <v>12</v>
      </c>
      <c r="B4" s="32" t="s">
        <v>13</v>
      </c>
      <c r="C4" s="33"/>
      <c r="D4" s="33"/>
      <c r="E4" s="34" t="s">
        <v>14</v>
      </c>
      <c r="F4" s="253"/>
      <c r="G4" s="254"/>
      <c r="H4" s="254"/>
      <c r="I4" s="254"/>
      <c r="J4" s="254"/>
      <c r="K4" s="254"/>
      <c r="L4" s="33" t="s">
        <v>15</v>
      </c>
      <c r="M4" s="35"/>
      <c r="N4" s="36"/>
      <c r="O4" s="37"/>
      <c r="P4" s="36"/>
      <c r="Q4" s="38"/>
      <c r="R4" s="38"/>
      <c r="S4" s="39"/>
      <c r="T4" s="40"/>
    </row>
    <row r="5" spans="1:20" ht="14.25" thickBot="1" x14ac:dyDescent="0.3">
      <c r="A5" s="31" t="s">
        <v>16</v>
      </c>
      <c r="B5" s="32" t="s">
        <v>274</v>
      </c>
      <c r="C5" s="33"/>
      <c r="D5" s="33"/>
      <c r="E5" s="34" t="s">
        <v>14</v>
      </c>
      <c r="F5" s="253"/>
      <c r="G5" s="254"/>
      <c r="H5" s="254"/>
      <c r="I5" s="254"/>
      <c r="J5" s="254"/>
      <c r="K5" s="254"/>
      <c r="L5" s="33" t="s">
        <v>15</v>
      </c>
      <c r="M5" s="41"/>
      <c r="N5" s="42"/>
      <c r="O5" s="43"/>
      <c r="P5" s="42"/>
      <c r="Q5" s="39"/>
      <c r="R5" s="39"/>
      <c r="S5" s="39"/>
      <c r="T5" s="40"/>
    </row>
    <row r="6" spans="1:20" ht="14.25" thickBot="1" x14ac:dyDescent="0.3">
      <c r="A6" s="31" t="s">
        <v>17</v>
      </c>
      <c r="B6" s="32" t="s">
        <v>275</v>
      </c>
      <c r="C6" s="33"/>
      <c r="D6" s="33"/>
      <c r="E6" s="34" t="s">
        <v>14</v>
      </c>
      <c r="F6" s="253"/>
      <c r="G6" s="254"/>
      <c r="H6" s="254"/>
      <c r="I6" s="254"/>
      <c r="J6" s="254"/>
      <c r="K6" s="254"/>
      <c r="L6" s="33" t="s">
        <v>15</v>
      </c>
      <c r="M6" s="44"/>
      <c r="N6" s="45"/>
      <c r="O6" s="46"/>
      <c r="P6" s="45"/>
      <c r="Q6" s="47"/>
      <c r="R6" s="48"/>
      <c r="S6" s="49"/>
      <c r="T6" s="50"/>
    </row>
    <row r="7" spans="1:20" ht="14.25" thickBot="1" x14ac:dyDescent="0.3">
      <c r="A7" s="51" t="s">
        <v>18</v>
      </c>
      <c r="B7" s="52" t="s">
        <v>19</v>
      </c>
      <c r="C7" s="53"/>
      <c r="D7" s="53"/>
      <c r="E7" s="54"/>
      <c r="F7" s="255" t="s">
        <v>20</v>
      </c>
      <c r="G7" s="255"/>
      <c r="H7" s="255"/>
      <c r="I7" s="255"/>
      <c r="J7" s="255"/>
      <c r="K7" s="255"/>
      <c r="L7" s="53" t="s">
        <v>15</v>
      </c>
      <c r="M7" s="41"/>
      <c r="N7" s="43"/>
      <c r="O7" s="55"/>
      <c r="P7" s="56"/>
      <c r="Q7" s="56"/>
      <c r="R7" s="56"/>
      <c r="S7" s="56"/>
      <c r="T7" s="57"/>
    </row>
    <row r="8" spans="1:20" ht="14.25" thickBot="1" x14ac:dyDescent="0.3">
      <c r="A8" s="58" t="s">
        <v>21</v>
      </c>
      <c r="B8" s="59" t="s">
        <v>22</v>
      </c>
      <c r="C8" s="60"/>
      <c r="D8" s="60"/>
      <c r="E8" s="61" t="s">
        <v>14</v>
      </c>
      <c r="F8" s="256"/>
      <c r="G8" s="257"/>
      <c r="H8" s="257"/>
      <c r="I8" s="257"/>
      <c r="J8" s="257"/>
      <c r="K8" s="257"/>
      <c r="L8" s="62"/>
      <c r="M8" s="63"/>
      <c r="N8" s="63"/>
      <c r="O8" s="64"/>
      <c r="P8" s="64"/>
      <c r="Q8" s="64"/>
      <c r="R8" s="64"/>
      <c r="S8" s="64"/>
      <c r="T8" s="65"/>
    </row>
    <row r="9" spans="1:20" ht="14.25" thickBot="1" x14ac:dyDescent="0.25">
      <c r="A9" s="31" t="s">
        <v>23</v>
      </c>
      <c r="B9" s="32" t="s">
        <v>42</v>
      </c>
      <c r="C9" s="33"/>
      <c r="D9" s="33"/>
      <c r="E9" s="66"/>
      <c r="F9" s="265"/>
      <c r="G9" s="266"/>
      <c r="H9" s="266"/>
      <c r="I9" s="266"/>
      <c r="J9" s="266"/>
      <c r="K9" s="266"/>
      <c r="L9" s="33" t="s">
        <v>15</v>
      </c>
      <c r="M9" s="67"/>
      <c r="N9" s="68"/>
      <c r="O9" s="259"/>
      <c r="P9" s="260"/>
      <c r="Q9" s="259"/>
      <c r="R9" s="260"/>
      <c r="S9" s="261"/>
      <c r="T9" s="262"/>
    </row>
    <row r="10" spans="1:20" ht="14.25" thickBot="1" x14ac:dyDescent="0.25">
      <c r="A10" s="51" t="s">
        <v>24</v>
      </c>
      <c r="B10" s="52" t="s">
        <v>41</v>
      </c>
      <c r="C10" s="53"/>
      <c r="D10" s="53"/>
      <c r="E10" s="54"/>
      <c r="F10" s="255"/>
      <c r="G10" s="255"/>
      <c r="H10" s="255"/>
      <c r="I10" s="255"/>
      <c r="J10" s="255"/>
      <c r="K10" s="255"/>
      <c r="L10" s="53" t="s">
        <v>15</v>
      </c>
      <c r="M10" s="35"/>
      <c r="N10" s="36"/>
      <c r="O10" s="263"/>
      <c r="P10" s="264"/>
      <c r="Q10" s="47"/>
      <c r="R10" s="96"/>
      <c r="S10" s="69"/>
      <c r="T10" s="70"/>
    </row>
    <row r="11" spans="1:20" ht="14.25" thickBot="1" x14ac:dyDescent="0.3">
      <c r="A11" s="72"/>
      <c r="B11" s="73"/>
      <c r="C11" s="74"/>
      <c r="D11" s="74"/>
      <c r="E11" s="74"/>
      <c r="F11" s="74"/>
      <c r="G11" s="74"/>
      <c r="H11" s="74"/>
      <c r="I11" s="75"/>
      <c r="J11" s="75"/>
      <c r="K11" s="75"/>
      <c r="L11" s="75"/>
      <c r="M11" s="76"/>
      <c r="N11" s="76"/>
      <c r="O11" s="77"/>
      <c r="P11" s="77"/>
      <c r="Q11" s="77"/>
      <c r="R11" s="77"/>
      <c r="S11" s="77"/>
      <c r="T11" s="77"/>
    </row>
    <row r="12" spans="1:20" ht="14.25" thickBot="1" x14ac:dyDescent="0.3">
      <c r="A12" s="133" t="s">
        <v>25</v>
      </c>
      <c r="B12" s="99" t="s">
        <v>44</v>
      </c>
      <c r="C12" s="37"/>
      <c r="D12" s="37"/>
      <c r="E12" s="37"/>
      <c r="F12" s="37"/>
      <c r="G12" s="37"/>
      <c r="H12" s="37"/>
      <c r="I12" s="116"/>
      <c r="J12" s="116"/>
      <c r="K12" s="116"/>
      <c r="L12" s="116"/>
      <c r="M12" s="111"/>
      <c r="N12" s="111"/>
      <c r="O12" s="112"/>
      <c r="P12" s="112"/>
      <c r="Q12" s="112"/>
      <c r="R12" s="112"/>
      <c r="S12" s="112"/>
      <c r="T12" s="113"/>
    </row>
    <row r="13" spans="1:20" ht="14.25" thickBot="1" x14ac:dyDescent="0.3">
      <c r="A13" s="107" t="s">
        <v>79</v>
      </c>
      <c r="B13" s="108" t="s">
        <v>45</v>
      </c>
      <c r="C13" s="109"/>
      <c r="D13" s="109"/>
      <c r="E13" s="110" t="s">
        <v>14</v>
      </c>
      <c r="F13" s="37"/>
      <c r="G13" s="37"/>
      <c r="H13" s="37"/>
      <c r="I13" s="78"/>
      <c r="J13" s="78"/>
      <c r="K13" s="78"/>
      <c r="L13" s="78"/>
      <c r="M13" s="111"/>
      <c r="N13" s="111"/>
      <c r="O13" s="112"/>
      <c r="P13" s="112"/>
      <c r="Q13" s="112"/>
      <c r="R13" s="112"/>
      <c r="S13" s="112"/>
      <c r="T13" s="113"/>
    </row>
    <row r="14" spans="1:20" ht="14.25" thickBot="1" x14ac:dyDescent="0.3">
      <c r="A14" s="120" t="s">
        <v>80</v>
      </c>
      <c r="B14" s="121" t="s">
        <v>46</v>
      </c>
      <c r="C14" s="38"/>
      <c r="D14" s="38"/>
      <c r="E14" s="127" t="s">
        <v>14</v>
      </c>
      <c r="F14" s="100"/>
      <c r="G14" s="100"/>
      <c r="H14" s="100"/>
      <c r="I14" s="114"/>
      <c r="J14" s="114"/>
      <c r="K14" s="114"/>
      <c r="L14" s="114"/>
      <c r="M14" s="128"/>
      <c r="N14" s="128"/>
      <c r="O14" s="119"/>
      <c r="P14" s="119"/>
      <c r="Q14" s="119"/>
      <c r="R14" s="119"/>
      <c r="S14" s="119"/>
      <c r="T14" s="129"/>
    </row>
    <row r="15" spans="1:20" x14ac:dyDescent="0.25">
      <c r="A15" s="120" t="s">
        <v>81</v>
      </c>
      <c r="B15" s="123" t="s">
        <v>111</v>
      </c>
      <c r="C15" s="38"/>
      <c r="D15" s="121"/>
      <c r="E15" s="121"/>
      <c r="F15" s="121"/>
      <c r="G15" s="121"/>
      <c r="H15" s="121"/>
      <c r="I15" s="121"/>
      <c r="J15" s="123"/>
      <c r="K15" s="121"/>
      <c r="L15" s="121" t="s">
        <v>118</v>
      </c>
      <c r="M15" s="121"/>
      <c r="N15" s="121"/>
      <c r="O15" s="121"/>
      <c r="P15" s="121"/>
      <c r="Q15" s="121"/>
      <c r="R15" s="121"/>
      <c r="S15" s="121"/>
      <c r="T15" s="130"/>
    </row>
    <row r="16" spans="1:20" x14ac:dyDescent="0.2">
      <c r="A16" s="124"/>
      <c r="B16" s="117"/>
      <c r="C16" s="117"/>
      <c r="D16" s="117"/>
      <c r="E16" s="117"/>
      <c r="F16" s="117"/>
      <c r="G16" s="117"/>
      <c r="H16" s="117"/>
      <c r="I16" s="117"/>
      <c r="J16" s="117"/>
      <c r="K16" s="122" t="s">
        <v>11</v>
      </c>
      <c r="L16" s="117" t="s">
        <v>119</v>
      </c>
      <c r="M16" s="267"/>
      <c r="N16" s="267"/>
      <c r="O16" s="117"/>
      <c r="P16" s="117"/>
      <c r="Q16" s="117"/>
      <c r="R16" s="117"/>
      <c r="S16" s="117"/>
      <c r="T16" s="131"/>
    </row>
    <row r="17" spans="1:20" x14ac:dyDescent="0.2">
      <c r="A17" s="124"/>
      <c r="B17" s="117"/>
      <c r="C17" s="117"/>
      <c r="D17" s="117"/>
      <c r="E17" s="117"/>
      <c r="F17" s="117"/>
      <c r="G17" s="117"/>
      <c r="H17" s="117"/>
      <c r="I17" s="117"/>
      <c r="J17" s="117"/>
      <c r="K17" s="122" t="s">
        <v>25</v>
      </c>
      <c r="L17" s="117" t="s">
        <v>112</v>
      </c>
      <c r="M17" s="267"/>
      <c r="N17" s="267"/>
      <c r="O17" s="117"/>
      <c r="P17" s="117"/>
      <c r="Q17" s="117"/>
      <c r="R17" s="117"/>
      <c r="S17" s="117"/>
      <c r="T17" s="131"/>
    </row>
    <row r="18" spans="1:20" x14ac:dyDescent="0.2">
      <c r="A18" s="124"/>
      <c r="B18" s="117"/>
      <c r="C18" s="117"/>
      <c r="D18" s="117"/>
      <c r="E18" s="117"/>
      <c r="F18" s="117"/>
      <c r="G18" s="117"/>
      <c r="H18" s="117"/>
      <c r="I18" s="117"/>
      <c r="J18" s="117"/>
      <c r="K18" s="122" t="s">
        <v>26</v>
      </c>
      <c r="L18" s="117" t="s">
        <v>113</v>
      </c>
      <c r="M18" s="267"/>
      <c r="N18" s="267"/>
      <c r="O18" s="117"/>
      <c r="P18" s="117"/>
      <c r="Q18" s="117"/>
      <c r="R18" s="117"/>
      <c r="S18" s="117"/>
      <c r="T18" s="131"/>
    </row>
    <row r="19" spans="1:20" x14ac:dyDescent="0.2">
      <c r="A19" s="124"/>
      <c r="B19" s="117"/>
      <c r="C19" s="117"/>
      <c r="D19" s="117"/>
      <c r="E19" s="117"/>
      <c r="F19" s="117"/>
      <c r="G19" s="117"/>
      <c r="H19" s="117"/>
      <c r="I19" s="117"/>
      <c r="J19" s="117"/>
      <c r="K19" s="122" t="s">
        <v>120</v>
      </c>
      <c r="L19" s="117" t="s">
        <v>114</v>
      </c>
      <c r="M19" s="267"/>
      <c r="N19" s="267"/>
      <c r="O19" s="117"/>
      <c r="P19" s="117"/>
      <c r="Q19" s="117"/>
      <c r="R19" s="117"/>
      <c r="S19" s="117"/>
      <c r="T19" s="131"/>
    </row>
    <row r="20" spans="1:20" x14ac:dyDescent="0.2">
      <c r="A20" s="124"/>
      <c r="B20" s="117"/>
      <c r="C20" s="117"/>
      <c r="D20" s="117"/>
      <c r="E20" s="117"/>
      <c r="F20" s="117"/>
      <c r="G20" s="117"/>
      <c r="H20" s="117"/>
      <c r="I20" s="117"/>
      <c r="J20" s="117"/>
      <c r="K20" s="122" t="s">
        <v>121</v>
      </c>
      <c r="L20" s="117" t="s">
        <v>115</v>
      </c>
      <c r="M20" s="267"/>
      <c r="N20" s="267"/>
      <c r="O20" s="117"/>
      <c r="P20" s="117"/>
      <c r="Q20" s="117"/>
      <c r="R20" s="117"/>
      <c r="S20" s="117"/>
      <c r="T20" s="131"/>
    </row>
    <row r="21" spans="1:20" x14ac:dyDescent="0.2">
      <c r="A21" s="124"/>
      <c r="B21" s="117"/>
      <c r="C21" s="117"/>
      <c r="D21" s="117"/>
      <c r="E21" s="117"/>
      <c r="F21" s="117"/>
      <c r="G21" s="117"/>
      <c r="H21" s="117"/>
      <c r="I21" s="117"/>
      <c r="J21" s="117"/>
      <c r="K21" s="122" t="s">
        <v>122</v>
      </c>
      <c r="L21" s="117" t="s">
        <v>116</v>
      </c>
      <c r="M21" s="267"/>
      <c r="N21" s="267"/>
      <c r="O21" s="117"/>
      <c r="P21" s="117"/>
      <c r="Q21" s="117"/>
      <c r="R21" s="117"/>
      <c r="S21" s="117"/>
      <c r="T21" s="131"/>
    </row>
    <row r="22" spans="1:20" ht="14.25" thickBot="1" x14ac:dyDescent="0.25">
      <c r="A22" s="101"/>
      <c r="B22" s="125"/>
      <c r="C22" s="125"/>
      <c r="D22" s="125"/>
      <c r="E22" s="125"/>
      <c r="F22" s="125"/>
      <c r="G22" s="125"/>
      <c r="H22" s="125"/>
      <c r="I22" s="125"/>
      <c r="J22" s="125"/>
      <c r="K22" s="126" t="s">
        <v>123</v>
      </c>
      <c r="L22" s="125" t="s">
        <v>117</v>
      </c>
      <c r="M22" s="275"/>
      <c r="N22" s="275"/>
      <c r="O22" s="125"/>
      <c r="P22" s="125"/>
      <c r="Q22" s="125"/>
      <c r="R22" s="125"/>
      <c r="S22" s="125"/>
      <c r="T22" s="132"/>
    </row>
    <row r="23" spans="1:20" ht="7.5" customHeight="1" thickBot="1" x14ac:dyDescent="0.3">
      <c r="A23" s="97"/>
      <c r="B23" s="98"/>
      <c r="C23" s="62"/>
      <c r="D23" s="62"/>
      <c r="E23" s="62"/>
      <c r="F23" s="118"/>
      <c r="G23" s="62"/>
      <c r="H23" s="62"/>
      <c r="I23" s="115"/>
      <c r="J23" s="115"/>
      <c r="K23" s="115"/>
      <c r="L23" s="115"/>
      <c r="M23" s="63"/>
      <c r="N23" s="63"/>
      <c r="O23" s="64"/>
      <c r="P23" s="64"/>
      <c r="Q23" s="64"/>
      <c r="R23" s="64"/>
      <c r="S23" s="64"/>
      <c r="T23" s="64"/>
    </row>
    <row r="24" spans="1:20" ht="14.25" thickBot="1" x14ac:dyDescent="0.3">
      <c r="A24" s="102" t="s">
        <v>26</v>
      </c>
      <c r="B24" s="99" t="s">
        <v>27</v>
      </c>
      <c r="C24" s="103"/>
      <c r="D24" s="37"/>
      <c r="E24" s="37"/>
      <c r="F24" s="37"/>
      <c r="G24" s="37"/>
      <c r="H24" s="37"/>
      <c r="I24" s="78"/>
      <c r="J24" s="78"/>
      <c r="K24" s="78"/>
      <c r="L24" s="78"/>
      <c r="M24" s="104"/>
      <c r="N24" s="104"/>
      <c r="O24" s="105"/>
      <c r="P24" s="105"/>
      <c r="Q24" s="105"/>
      <c r="R24" s="105"/>
      <c r="S24" s="105"/>
      <c r="T24" s="106"/>
    </row>
    <row r="25" spans="1:20" s="79" customFormat="1" ht="14.25" thickBot="1" x14ac:dyDescent="0.3">
      <c r="A25" s="71" t="s">
        <v>82</v>
      </c>
      <c r="B25" s="53" t="s">
        <v>28</v>
      </c>
      <c r="C25" s="53"/>
      <c r="D25" s="53"/>
      <c r="E25" s="258"/>
      <c r="F25" s="258"/>
      <c r="G25" s="258"/>
      <c r="H25" s="258"/>
      <c r="I25" s="258"/>
      <c r="J25" s="258"/>
      <c r="K25" s="258"/>
      <c r="L25" s="53" t="s">
        <v>15</v>
      </c>
      <c r="M25" s="41"/>
      <c r="N25" s="42"/>
      <c r="O25" s="43"/>
      <c r="P25" s="42"/>
      <c r="Q25" s="55"/>
      <c r="R25" s="56"/>
      <c r="S25" s="56"/>
      <c r="T25" s="57"/>
    </row>
    <row r="26" spans="1:20" ht="14.25" thickBot="1" x14ac:dyDescent="0.3">
      <c r="A26" s="71" t="s">
        <v>83</v>
      </c>
      <c r="B26" s="53" t="s">
        <v>29</v>
      </c>
      <c r="C26" s="53"/>
      <c r="D26" s="53"/>
      <c r="E26" s="258"/>
      <c r="F26" s="258"/>
      <c r="G26" s="258"/>
      <c r="H26" s="258"/>
      <c r="I26" s="258"/>
      <c r="J26" s="258"/>
      <c r="K26" s="258"/>
      <c r="L26" s="53" t="s">
        <v>15</v>
      </c>
      <c r="M26" s="41"/>
      <c r="N26" s="42"/>
      <c r="O26" s="41"/>
      <c r="P26" s="42"/>
      <c r="Q26" s="55"/>
      <c r="R26" s="56"/>
      <c r="S26" s="56"/>
      <c r="T26" s="57"/>
    </row>
    <row r="27" spans="1:20" ht="14.25" thickBot="1" x14ac:dyDescent="0.25">
      <c r="A27" s="80"/>
      <c r="B27" s="60"/>
      <c r="C27" s="60"/>
      <c r="D27" s="276" t="s">
        <v>30</v>
      </c>
      <c r="E27" s="277"/>
      <c r="F27" s="276" t="s">
        <v>31</v>
      </c>
      <c r="G27" s="277"/>
      <c r="H27" s="276" t="s">
        <v>32</v>
      </c>
      <c r="I27" s="277"/>
      <c r="J27" s="278" t="s">
        <v>33</v>
      </c>
      <c r="K27" s="279"/>
      <c r="L27" s="280" t="s">
        <v>34</v>
      </c>
      <c r="M27" s="281"/>
      <c r="N27" s="281"/>
      <c r="O27" s="282"/>
      <c r="P27" s="81"/>
      <c r="Q27" s="81"/>
      <c r="R27" s="81"/>
      <c r="S27" s="81"/>
      <c r="T27" s="82"/>
    </row>
    <row r="28" spans="1:20" ht="14.25" customHeight="1" thickBot="1" x14ac:dyDescent="0.3">
      <c r="A28" s="83" t="s">
        <v>84</v>
      </c>
      <c r="B28" s="53" t="s">
        <v>35</v>
      </c>
      <c r="C28" s="53"/>
      <c r="D28" s="84"/>
      <c r="E28" s="85"/>
      <c r="F28" s="86"/>
      <c r="G28" s="85"/>
      <c r="H28" s="86"/>
      <c r="I28" s="85"/>
      <c r="J28" s="87"/>
      <c r="K28" s="88"/>
      <c r="L28" s="89"/>
      <c r="M28" s="268"/>
      <c r="N28" s="268"/>
      <c r="O28" s="269"/>
      <c r="P28" s="81"/>
      <c r="Q28" s="81"/>
      <c r="R28" s="81"/>
      <c r="S28" s="81"/>
      <c r="T28" s="82"/>
    </row>
    <row r="29" spans="1:20" ht="14.25" thickBot="1" x14ac:dyDescent="0.3">
      <c r="A29" s="83" t="s">
        <v>85</v>
      </c>
      <c r="B29" s="53" t="s">
        <v>36</v>
      </c>
      <c r="C29" s="53"/>
      <c r="D29" s="84"/>
      <c r="E29" s="85"/>
      <c r="F29" s="86"/>
      <c r="G29" s="85"/>
      <c r="H29" s="86"/>
      <c r="I29" s="85"/>
      <c r="J29" s="87"/>
      <c r="K29" s="88"/>
      <c r="L29" s="89"/>
      <c r="M29" s="268"/>
      <c r="N29" s="268"/>
      <c r="O29" s="269"/>
      <c r="P29" s="81"/>
      <c r="Q29" s="81"/>
      <c r="R29" s="81"/>
      <c r="S29" s="81"/>
      <c r="T29" s="82"/>
    </row>
    <row r="30" spans="1:20" ht="14.25" thickBot="1" x14ac:dyDescent="0.3">
      <c r="A30" s="90" t="s">
        <v>86</v>
      </c>
      <c r="B30" s="33" t="s">
        <v>37</v>
      </c>
      <c r="C30" s="33"/>
      <c r="D30" s="84"/>
      <c r="E30" s="85"/>
      <c r="F30" s="86"/>
      <c r="G30" s="85"/>
      <c r="H30" s="86"/>
      <c r="I30" s="85"/>
      <c r="J30" s="91"/>
      <c r="K30" s="92"/>
      <c r="L30" s="93"/>
      <c r="M30" s="270"/>
      <c r="N30" s="270"/>
      <c r="O30" s="271"/>
      <c r="P30" s="81"/>
      <c r="Q30" s="81"/>
      <c r="R30" s="81"/>
      <c r="S30" s="81"/>
      <c r="T30" s="82"/>
    </row>
    <row r="31" spans="1:20" ht="14.25" thickBot="1" x14ac:dyDescent="0.3">
      <c r="A31" s="94" t="s">
        <v>87</v>
      </c>
      <c r="B31" s="95" t="s">
        <v>38</v>
      </c>
      <c r="C31" s="95"/>
      <c r="D31" s="272" t="s">
        <v>39</v>
      </c>
      <c r="E31" s="273"/>
      <c r="F31" s="273"/>
      <c r="G31" s="273"/>
      <c r="H31" s="273"/>
      <c r="I31" s="273"/>
      <c r="J31" s="273"/>
      <c r="K31" s="274"/>
      <c r="L31" s="95" t="s">
        <v>15</v>
      </c>
      <c r="M31" s="41"/>
      <c r="N31" s="42"/>
      <c r="O31" s="56"/>
      <c r="P31" s="56"/>
      <c r="Q31" s="56"/>
      <c r="R31" s="56"/>
      <c r="S31" s="56"/>
      <c r="T31" s="57"/>
    </row>
    <row r="32" spans="1:20" ht="27.75" customHeight="1" thickBot="1" x14ac:dyDescent="0.3">
      <c r="A32" s="94" t="s">
        <v>88</v>
      </c>
      <c r="B32" s="95" t="s">
        <v>43</v>
      </c>
      <c r="C32" s="95"/>
      <c r="D32" s="250" t="s">
        <v>291</v>
      </c>
      <c r="E32" s="251"/>
      <c r="F32" s="251"/>
      <c r="G32" s="251"/>
      <c r="H32" s="251"/>
      <c r="I32" s="251"/>
      <c r="J32" s="251"/>
      <c r="K32" s="252"/>
      <c r="L32" s="95" t="s">
        <v>15</v>
      </c>
      <c r="M32" s="41"/>
      <c r="N32" s="42"/>
      <c r="O32" s="56"/>
      <c r="P32" s="56"/>
      <c r="Q32" s="56"/>
      <c r="R32" s="56"/>
      <c r="S32" s="56"/>
      <c r="T32" s="57"/>
    </row>
  </sheetData>
  <mergeCells count="30">
    <mergeCell ref="M28:O28"/>
    <mergeCell ref="M29:O29"/>
    <mergeCell ref="M30:O30"/>
    <mergeCell ref="D31:K31"/>
    <mergeCell ref="M21:N21"/>
    <mergeCell ref="M22:N22"/>
    <mergeCell ref="E26:K26"/>
    <mergeCell ref="D27:E27"/>
    <mergeCell ref="F27:G27"/>
    <mergeCell ref="H27:I27"/>
    <mergeCell ref="J27:K27"/>
    <mergeCell ref="L27:O27"/>
    <mergeCell ref="M16:N16"/>
    <mergeCell ref="M17:N17"/>
    <mergeCell ref="M18:N18"/>
    <mergeCell ref="M19:N19"/>
    <mergeCell ref="M20:N20"/>
    <mergeCell ref="O9:P9"/>
    <mergeCell ref="Q9:R9"/>
    <mergeCell ref="S9:T9"/>
    <mergeCell ref="F10:K10"/>
    <mergeCell ref="O10:P10"/>
    <mergeCell ref="F9:K9"/>
    <mergeCell ref="D32:K32"/>
    <mergeCell ref="F4:K4"/>
    <mergeCell ref="F5:K5"/>
    <mergeCell ref="F6:K6"/>
    <mergeCell ref="F7:K7"/>
    <mergeCell ref="F8:K8"/>
    <mergeCell ref="E25:K25"/>
  </mergeCells>
  <pageMargins left="0.7" right="0.7" top="0.75" bottom="0.75" header="0.3" footer="0.3"/>
  <pageSetup firstPageNumber="3" orientation="landscape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825"/>
  <sheetViews>
    <sheetView view="pageBreakPreview" topLeftCell="B1" zoomScale="130" zoomScaleNormal="250" zoomScaleSheetLayoutView="130" workbookViewId="0">
      <selection activeCell="I5" sqref="I5"/>
    </sheetView>
  </sheetViews>
  <sheetFormatPr baseColWidth="10" defaultColWidth="11.42578125" defaultRowHeight="13.5" x14ac:dyDescent="0.2"/>
  <cols>
    <col min="1" max="1" width="28.5703125" style="202" customWidth="1"/>
    <col min="2" max="2" width="6.5703125" style="167" customWidth="1"/>
    <col min="3" max="3" width="13.5703125" style="135" customWidth="1"/>
    <col min="4" max="4" width="7.42578125" style="167" customWidth="1"/>
    <col min="5" max="5" width="12" style="135" customWidth="1"/>
    <col min="6" max="6" width="8" style="135" customWidth="1"/>
    <col min="7" max="7" width="6" style="167" customWidth="1"/>
    <col min="8" max="8" width="18.140625" style="167" customWidth="1"/>
    <col min="9" max="9" width="7.42578125" style="167" customWidth="1"/>
    <col min="10" max="10" width="8.42578125" style="135" customWidth="1"/>
    <col min="11" max="11" width="17.140625" style="135" customWidth="1"/>
    <col min="12" max="12" width="15" style="135" customWidth="1"/>
    <col min="13" max="13" width="13.28515625" style="135" customWidth="1"/>
    <col min="14" max="14" width="8.140625" style="135" customWidth="1"/>
    <col min="15" max="15" width="8" style="135" customWidth="1"/>
    <col min="16" max="16" width="11.85546875" style="135" customWidth="1"/>
    <col min="17" max="17" width="8.5703125" style="135" customWidth="1"/>
    <col min="18" max="18" width="7" style="135" customWidth="1"/>
    <col min="19" max="19" width="8.5703125" style="135" customWidth="1"/>
    <col min="20" max="20" width="7.28515625" style="135" customWidth="1"/>
    <col min="21" max="21" width="8.28515625" style="135" customWidth="1"/>
    <col min="22" max="245" width="11.42578125" style="135"/>
    <col min="246" max="246" width="17.7109375" style="135" customWidth="1"/>
    <col min="247" max="247" width="13.85546875" style="135" customWidth="1"/>
    <col min="248" max="248" width="18.5703125" style="135" customWidth="1"/>
    <col min="249" max="249" width="12.5703125" style="135" customWidth="1"/>
    <col min="250" max="250" width="16.28515625" style="135" customWidth="1"/>
    <col min="251" max="252" width="14.7109375" style="135" customWidth="1"/>
    <col min="253" max="253" width="14.42578125" style="135" customWidth="1"/>
    <col min="254" max="254" width="11.42578125" style="135"/>
    <col min="255" max="255" width="24.28515625" style="135" customWidth="1"/>
    <col min="256" max="256" width="11.42578125" style="135"/>
    <col min="257" max="257" width="18.42578125" style="135" customWidth="1"/>
    <col min="258" max="501" width="11.42578125" style="135"/>
    <col min="502" max="502" width="17.7109375" style="135" customWidth="1"/>
    <col min="503" max="503" width="13.85546875" style="135" customWidth="1"/>
    <col min="504" max="504" width="18.5703125" style="135" customWidth="1"/>
    <col min="505" max="505" width="12.5703125" style="135" customWidth="1"/>
    <col min="506" max="506" width="16.28515625" style="135" customWidth="1"/>
    <col min="507" max="508" width="14.7109375" style="135" customWidth="1"/>
    <col min="509" max="509" width="14.42578125" style="135" customWidth="1"/>
    <col min="510" max="510" width="11.42578125" style="135"/>
    <col min="511" max="511" width="24.28515625" style="135" customWidth="1"/>
    <col min="512" max="512" width="11.42578125" style="135"/>
    <col min="513" max="513" width="18.42578125" style="135" customWidth="1"/>
    <col min="514" max="757" width="11.42578125" style="135"/>
    <col min="758" max="758" width="17.7109375" style="135" customWidth="1"/>
    <col min="759" max="759" width="13.85546875" style="135" customWidth="1"/>
    <col min="760" max="760" width="18.5703125" style="135" customWidth="1"/>
    <col min="761" max="761" width="12.5703125" style="135" customWidth="1"/>
    <col min="762" max="762" width="16.28515625" style="135" customWidth="1"/>
    <col min="763" max="764" width="14.7109375" style="135" customWidth="1"/>
    <col min="765" max="765" width="14.42578125" style="135" customWidth="1"/>
    <col min="766" max="766" width="11.42578125" style="135"/>
    <col min="767" max="767" width="24.28515625" style="135" customWidth="1"/>
    <col min="768" max="768" width="11.42578125" style="135"/>
    <col min="769" max="769" width="18.42578125" style="135" customWidth="1"/>
    <col min="770" max="1013" width="11.42578125" style="135"/>
    <col min="1014" max="1014" width="17.7109375" style="135" customWidth="1"/>
    <col min="1015" max="1015" width="13.85546875" style="135" customWidth="1"/>
    <col min="1016" max="1016" width="18.5703125" style="135" customWidth="1"/>
    <col min="1017" max="1017" width="12.5703125" style="135" customWidth="1"/>
    <col min="1018" max="1018" width="16.28515625" style="135" customWidth="1"/>
    <col min="1019" max="1020" width="14.7109375" style="135" customWidth="1"/>
    <col min="1021" max="1021" width="14.42578125" style="135" customWidth="1"/>
    <col min="1022" max="1022" width="11.42578125" style="135"/>
    <col min="1023" max="1023" width="24.28515625" style="135" customWidth="1"/>
    <col min="1024" max="1024" width="11.42578125" style="135"/>
    <col min="1025" max="1025" width="18.42578125" style="135" customWidth="1"/>
    <col min="1026" max="1269" width="11.42578125" style="135"/>
    <col min="1270" max="1270" width="17.7109375" style="135" customWidth="1"/>
    <col min="1271" max="1271" width="13.85546875" style="135" customWidth="1"/>
    <col min="1272" max="1272" width="18.5703125" style="135" customWidth="1"/>
    <col min="1273" max="1273" width="12.5703125" style="135" customWidth="1"/>
    <col min="1274" max="1274" width="16.28515625" style="135" customWidth="1"/>
    <col min="1275" max="1276" width="14.7109375" style="135" customWidth="1"/>
    <col min="1277" max="1277" width="14.42578125" style="135" customWidth="1"/>
    <col min="1278" max="1278" width="11.42578125" style="135"/>
    <col min="1279" max="1279" width="24.28515625" style="135" customWidth="1"/>
    <col min="1280" max="1280" width="11.42578125" style="135"/>
    <col min="1281" max="1281" width="18.42578125" style="135" customWidth="1"/>
    <col min="1282" max="1525" width="11.42578125" style="135"/>
    <col min="1526" max="1526" width="17.7109375" style="135" customWidth="1"/>
    <col min="1527" max="1527" width="13.85546875" style="135" customWidth="1"/>
    <col min="1528" max="1528" width="18.5703125" style="135" customWidth="1"/>
    <col min="1529" max="1529" width="12.5703125" style="135" customWidth="1"/>
    <col min="1530" max="1530" width="16.28515625" style="135" customWidth="1"/>
    <col min="1531" max="1532" width="14.7109375" style="135" customWidth="1"/>
    <col min="1533" max="1533" width="14.42578125" style="135" customWidth="1"/>
    <col min="1534" max="1534" width="11.42578125" style="135"/>
    <col min="1535" max="1535" width="24.28515625" style="135" customWidth="1"/>
    <col min="1536" max="1536" width="11.42578125" style="135"/>
    <col min="1537" max="1537" width="18.42578125" style="135" customWidth="1"/>
    <col min="1538" max="1781" width="11.42578125" style="135"/>
    <col min="1782" max="1782" width="17.7109375" style="135" customWidth="1"/>
    <col min="1783" max="1783" width="13.85546875" style="135" customWidth="1"/>
    <col min="1784" max="1784" width="18.5703125" style="135" customWidth="1"/>
    <col min="1785" max="1785" width="12.5703125" style="135" customWidth="1"/>
    <col min="1786" max="1786" width="16.28515625" style="135" customWidth="1"/>
    <col min="1787" max="1788" width="14.7109375" style="135" customWidth="1"/>
    <col min="1789" max="1789" width="14.42578125" style="135" customWidth="1"/>
    <col min="1790" max="1790" width="11.42578125" style="135"/>
    <col min="1791" max="1791" width="24.28515625" style="135" customWidth="1"/>
    <col min="1792" max="1792" width="11.42578125" style="135"/>
    <col min="1793" max="1793" width="18.42578125" style="135" customWidth="1"/>
    <col min="1794" max="2037" width="11.42578125" style="135"/>
    <col min="2038" max="2038" width="17.7109375" style="135" customWidth="1"/>
    <col min="2039" max="2039" width="13.85546875" style="135" customWidth="1"/>
    <col min="2040" max="2040" width="18.5703125" style="135" customWidth="1"/>
    <col min="2041" max="2041" width="12.5703125" style="135" customWidth="1"/>
    <col min="2042" max="2042" width="16.28515625" style="135" customWidth="1"/>
    <col min="2043" max="2044" width="14.7109375" style="135" customWidth="1"/>
    <col min="2045" max="2045" width="14.42578125" style="135" customWidth="1"/>
    <col min="2046" max="2046" width="11.42578125" style="135"/>
    <col min="2047" max="2047" width="24.28515625" style="135" customWidth="1"/>
    <col min="2048" max="2048" width="11.42578125" style="135"/>
    <col min="2049" max="2049" width="18.42578125" style="135" customWidth="1"/>
    <col min="2050" max="2293" width="11.42578125" style="135"/>
    <col min="2294" max="2294" width="17.7109375" style="135" customWidth="1"/>
    <col min="2295" max="2295" width="13.85546875" style="135" customWidth="1"/>
    <col min="2296" max="2296" width="18.5703125" style="135" customWidth="1"/>
    <col min="2297" max="2297" width="12.5703125" style="135" customWidth="1"/>
    <col min="2298" max="2298" width="16.28515625" style="135" customWidth="1"/>
    <col min="2299" max="2300" width="14.7109375" style="135" customWidth="1"/>
    <col min="2301" max="2301" width="14.42578125" style="135" customWidth="1"/>
    <col min="2302" max="2302" width="11.42578125" style="135"/>
    <col min="2303" max="2303" width="24.28515625" style="135" customWidth="1"/>
    <col min="2304" max="2304" width="11.42578125" style="135"/>
    <col min="2305" max="2305" width="18.42578125" style="135" customWidth="1"/>
    <col min="2306" max="2549" width="11.42578125" style="135"/>
    <col min="2550" max="2550" width="17.7109375" style="135" customWidth="1"/>
    <col min="2551" max="2551" width="13.85546875" style="135" customWidth="1"/>
    <col min="2552" max="2552" width="18.5703125" style="135" customWidth="1"/>
    <col min="2553" max="2553" width="12.5703125" style="135" customWidth="1"/>
    <col min="2554" max="2554" width="16.28515625" style="135" customWidth="1"/>
    <col min="2555" max="2556" width="14.7109375" style="135" customWidth="1"/>
    <col min="2557" max="2557" width="14.42578125" style="135" customWidth="1"/>
    <col min="2558" max="2558" width="11.42578125" style="135"/>
    <col min="2559" max="2559" width="24.28515625" style="135" customWidth="1"/>
    <col min="2560" max="2560" width="11.42578125" style="135"/>
    <col min="2561" max="2561" width="18.42578125" style="135" customWidth="1"/>
    <col min="2562" max="2805" width="11.42578125" style="135"/>
    <col min="2806" max="2806" width="17.7109375" style="135" customWidth="1"/>
    <col min="2807" max="2807" width="13.85546875" style="135" customWidth="1"/>
    <col min="2808" max="2808" width="18.5703125" style="135" customWidth="1"/>
    <col min="2809" max="2809" width="12.5703125" style="135" customWidth="1"/>
    <col min="2810" max="2810" width="16.28515625" style="135" customWidth="1"/>
    <col min="2811" max="2812" width="14.7109375" style="135" customWidth="1"/>
    <col min="2813" max="2813" width="14.42578125" style="135" customWidth="1"/>
    <col min="2814" max="2814" width="11.42578125" style="135"/>
    <col min="2815" max="2815" width="24.28515625" style="135" customWidth="1"/>
    <col min="2816" max="2816" width="11.42578125" style="135"/>
    <col min="2817" max="2817" width="18.42578125" style="135" customWidth="1"/>
    <col min="2818" max="3061" width="11.42578125" style="135"/>
    <col min="3062" max="3062" width="17.7109375" style="135" customWidth="1"/>
    <col min="3063" max="3063" width="13.85546875" style="135" customWidth="1"/>
    <col min="3064" max="3064" width="18.5703125" style="135" customWidth="1"/>
    <col min="3065" max="3065" width="12.5703125" style="135" customWidth="1"/>
    <col min="3066" max="3066" width="16.28515625" style="135" customWidth="1"/>
    <col min="3067" max="3068" width="14.7109375" style="135" customWidth="1"/>
    <col min="3069" max="3069" width="14.42578125" style="135" customWidth="1"/>
    <col min="3070" max="3070" width="11.42578125" style="135"/>
    <col min="3071" max="3071" width="24.28515625" style="135" customWidth="1"/>
    <col min="3072" max="3072" width="11.42578125" style="135"/>
    <col min="3073" max="3073" width="18.42578125" style="135" customWidth="1"/>
    <col min="3074" max="3317" width="11.42578125" style="135"/>
    <col min="3318" max="3318" width="17.7109375" style="135" customWidth="1"/>
    <col min="3319" max="3319" width="13.85546875" style="135" customWidth="1"/>
    <col min="3320" max="3320" width="18.5703125" style="135" customWidth="1"/>
    <col min="3321" max="3321" width="12.5703125" style="135" customWidth="1"/>
    <col min="3322" max="3322" width="16.28515625" style="135" customWidth="1"/>
    <col min="3323" max="3324" width="14.7109375" style="135" customWidth="1"/>
    <col min="3325" max="3325" width="14.42578125" style="135" customWidth="1"/>
    <col min="3326" max="3326" width="11.42578125" style="135"/>
    <col min="3327" max="3327" width="24.28515625" style="135" customWidth="1"/>
    <col min="3328" max="3328" width="11.42578125" style="135"/>
    <col min="3329" max="3329" width="18.42578125" style="135" customWidth="1"/>
    <col min="3330" max="3573" width="11.42578125" style="135"/>
    <col min="3574" max="3574" width="17.7109375" style="135" customWidth="1"/>
    <col min="3575" max="3575" width="13.85546875" style="135" customWidth="1"/>
    <col min="3576" max="3576" width="18.5703125" style="135" customWidth="1"/>
    <col min="3577" max="3577" width="12.5703125" style="135" customWidth="1"/>
    <col min="3578" max="3578" width="16.28515625" style="135" customWidth="1"/>
    <col min="3579" max="3580" width="14.7109375" style="135" customWidth="1"/>
    <col min="3581" max="3581" width="14.42578125" style="135" customWidth="1"/>
    <col min="3582" max="3582" width="11.42578125" style="135"/>
    <col min="3583" max="3583" width="24.28515625" style="135" customWidth="1"/>
    <col min="3584" max="3584" width="11.42578125" style="135"/>
    <col min="3585" max="3585" width="18.42578125" style="135" customWidth="1"/>
    <col min="3586" max="3829" width="11.42578125" style="135"/>
    <col min="3830" max="3830" width="17.7109375" style="135" customWidth="1"/>
    <col min="3831" max="3831" width="13.85546875" style="135" customWidth="1"/>
    <col min="3832" max="3832" width="18.5703125" style="135" customWidth="1"/>
    <col min="3833" max="3833" width="12.5703125" style="135" customWidth="1"/>
    <col min="3834" max="3834" width="16.28515625" style="135" customWidth="1"/>
    <col min="3835" max="3836" width="14.7109375" style="135" customWidth="1"/>
    <col min="3837" max="3837" width="14.42578125" style="135" customWidth="1"/>
    <col min="3838" max="3838" width="11.42578125" style="135"/>
    <col min="3839" max="3839" width="24.28515625" style="135" customWidth="1"/>
    <col min="3840" max="3840" width="11.42578125" style="135"/>
    <col min="3841" max="3841" width="18.42578125" style="135" customWidth="1"/>
    <col min="3842" max="4085" width="11.42578125" style="135"/>
    <col min="4086" max="4086" width="17.7109375" style="135" customWidth="1"/>
    <col min="4087" max="4087" width="13.85546875" style="135" customWidth="1"/>
    <col min="4088" max="4088" width="18.5703125" style="135" customWidth="1"/>
    <col min="4089" max="4089" width="12.5703125" style="135" customWidth="1"/>
    <col min="4090" max="4090" width="16.28515625" style="135" customWidth="1"/>
    <col min="4091" max="4092" width="14.7109375" style="135" customWidth="1"/>
    <col min="4093" max="4093" width="14.42578125" style="135" customWidth="1"/>
    <col min="4094" max="4094" width="11.42578125" style="135"/>
    <col min="4095" max="4095" width="24.28515625" style="135" customWidth="1"/>
    <col min="4096" max="4096" width="11.42578125" style="135"/>
    <col min="4097" max="4097" width="18.42578125" style="135" customWidth="1"/>
    <col min="4098" max="4341" width="11.42578125" style="135"/>
    <col min="4342" max="4342" width="17.7109375" style="135" customWidth="1"/>
    <col min="4343" max="4343" width="13.85546875" style="135" customWidth="1"/>
    <col min="4344" max="4344" width="18.5703125" style="135" customWidth="1"/>
    <col min="4345" max="4345" width="12.5703125" style="135" customWidth="1"/>
    <col min="4346" max="4346" width="16.28515625" style="135" customWidth="1"/>
    <col min="4347" max="4348" width="14.7109375" style="135" customWidth="1"/>
    <col min="4349" max="4349" width="14.42578125" style="135" customWidth="1"/>
    <col min="4350" max="4350" width="11.42578125" style="135"/>
    <col min="4351" max="4351" width="24.28515625" style="135" customWidth="1"/>
    <col min="4352" max="4352" width="11.42578125" style="135"/>
    <col min="4353" max="4353" width="18.42578125" style="135" customWidth="1"/>
    <col min="4354" max="4597" width="11.42578125" style="135"/>
    <col min="4598" max="4598" width="17.7109375" style="135" customWidth="1"/>
    <col min="4599" max="4599" width="13.85546875" style="135" customWidth="1"/>
    <col min="4600" max="4600" width="18.5703125" style="135" customWidth="1"/>
    <col min="4601" max="4601" width="12.5703125" style="135" customWidth="1"/>
    <col min="4602" max="4602" width="16.28515625" style="135" customWidth="1"/>
    <col min="4603" max="4604" width="14.7109375" style="135" customWidth="1"/>
    <col min="4605" max="4605" width="14.42578125" style="135" customWidth="1"/>
    <col min="4606" max="4606" width="11.42578125" style="135"/>
    <col min="4607" max="4607" width="24.28515625" style="135" customWidth="1"/>
    <col min="4608" max="4608" width="11.42578125" style="135"/>
    <col min="4609" max="4609" width="18.42578125" style="135" customWidth="1"/>
    <col min="4610" max="4853" width="11.42578125" style="135"/>
    <col min="4854" max="4854" width="17.7109375" style="135" customWidth="1"/>
    <col min="4855" max="4855" width="13.85546875" style="135" customWidth="1"/>
    <col min="4856" max="4856" width="18.5703125" style="135" customWidth="1"/>
    <col min="4857" max="4857" width="12.5703125" style="135" customWidth="1"/>
    <col min="4858" max="4858" width="16.28515625" style="135" customWidth="1"/>
    <col min="4859" max="4860" width="14.7109375" style="135" customWidth="1"/>
    <col min="4861" max="4861" width="14.42578125" style="135" customWidth="1"/>
    <col min="4862" max="4862" width="11.42578125" style="135"/>
    <col min="4863" max="4863" width="24.28515625" style="135" customWidth="1"/>
    <col min="4864" max="4864" width="11.42578125" style="135"/>
    <col min="4865" max="4865" width="18.42578125" style="135" customWidth="1"/>
    <col min="4866" max="5109" width="11.42578125" style="135"/>
    <col min="5110" max="5110" width="17.7109375" style="135" customWidth="1"/>
    <col min="5111" max="5111" width="13.85546875" style="135" customWidth="1"/>
    <col min="5112" max="5112" width="18.5703125" style="135" customWidth="1"/>
    <col min="5113" max="5113" width="12.5703125" style="135" customWidth="1"/>
    <col min="5114" max="5114" width="16.28515625" style="135" customWidth="1"/>
    <col min="5115" max="5116" width="14.7109375" style="135" customWidth="1"/>
    <col min="5117" max="5117" width="14.42578125" style="135" customWidth="1"/>
    <col min="5118" max="5118" width="11.42578125" style="135"/>
    <col min="5119" max="5119" width="24.28515625" style="135" customWidth="1"/>
    <col min="5120" max="5120" width="11.42578125" style="135"/>
    <col min="5121" max="5121" width="18.42578125" style="135" customWidth="1"/>
    <col min="5122" max="5365" width="11.42578125" style="135"/>
    <col min="5366" max="5366" width="17.7109375" style="135" customWidth="1"/>
    <col min="5367" max="5367" width="13.85546875" style="135" customWidth="1"/>
    <col min="5368" max="5368" width="18.5703125" style="135" customWidth="1"/>
    <col min="5369" max="5369" width="12.5703125" style="135" customWidth="1"/>
    <col min="5370" max="5370" width="16.28515625" style="135" customWidth="1"/>
    <col min="5371" max="5372" width="14.7109375" style="135" customWidth="1"/>
    <col min="5373" max="5373" width="14.42578125" style="135" customWidth="1"/>
    <col min="5374" max="5374" width="11.42578125" style="135"/>
    <col min="5375" max="5375" width="24.28515625" style="135" customWidth="1"/>
    <col min="5376" max="5376" width="11.42578125" style="135"/>
    <col min="5377" max="5377" width="18.42578125" style="135" customWidth="1"/>
    <col min="5378" max="5621" width="11.42578125" style="135"/>
    <col min="5622" max="5622" width="17.7109375" style="135" customWidth="1"/>
    <col min="5623" max="5623" width="13.85546875" style="135" customWidth="1"/>
    <col min="5624" max="5624" width="18.5703125" style="135" customWidth="1"/>
    <col min="5625" max="5625" width="12.5703125" style="135" customWidth="1"/>
    <col min="5626" max="5626" width="16.28515625" style="135" customWidth="1"/>
    <col min="5627" max="5628" width="14.7109375" style="135" customWidth="1"/>
    <col min="5629" max="5629" width="14.42578125" style="135" customWidth="1"/>
    <col min="5630" max="5630" width="11.42578125" style="135"/>
    <col min="5631" max="5631" width="24.28515625" style="135" customWidth="1"/>
    <col min="5632" max="5632" width="11.42578125" style="135"/>
    <col min="5633" max="5633" width="18.42578125" style="135" customWidth="1"/>
    <col min="5634" max="5877" width="11.42578125" style="135"/>
    <col min="5878" max="5878" width="17.7109375" style="135" customWidth="1"/>
    <col min="5879" max="5879" width="13.85546875" style="135" customWidth="1"/>
    <col min="5880" max="5880" width="18.5703125" style="135" customWidth="1"/>
    <col min="5881" max="5881" width="12.5703125" style="135" customWidth="1"/>
    <col min="5882" max="5882" width="16.28515625" style="135" customWidth="1"/>
    <col min="5883" max="5884" width="14.7109375" style="135" customWidth="1"/>
    <col min="5885" max="5885" width="14.42578125" style="135" customWidth="1"/>
    <col min="5886" max="5886" width="11.42578125" style="135"/>
    <col min="5887" max="5887" width="24.28515625" style="135" customWidth="1"/>
    <col min="5888" max="5888" width="11.42578125" style="135"/>
    <col min="5889" max="5889" width="18.42578125" style="135" customWidth="1"/>
    <col min="5890" max="6133" width="11.42578125" style="135"/>
    <col min="6134" max="6134" width="17.7109375" style="135" customWidth="1"/>
    <col min="6135" max="6135" width="13.85546875" style="135" customWidth="1"/>
    <col min="6136" max="6136" width="18.5703125" style="135" customWidth="1"/>
    <col min="6137" max="6137" width="12.5703125" style="135" customWidth="1"/>
    <col min="6138" max="6138" width="16.28515625" style="135" customWidth="1"/>
    <col min="6139" max="6140" width="14.7109375" style="135" customWidth="1"/>
    <col min="6141" max="6141" width="14.42578125" style="135" customWidth="1"/>
    <col min="6142" max="6142" width="11.42578125" style="135"/>
    <col min="6143" max="6143" width="24.28515625" style="135" customWidth="1"/>
    <col min="6144" max="6144" width="11.42578125" style="135"/>
    <col min="6145" max="6145" width="18.42578125" style="135" customWidth="1"/>
    <col min="6146" max="6389" width="11.42578125" style="135"/>
    <col min="6390" max="6390" width="17.7109375" style="135" customWidth="1"/>
    <col min="6391" max="6391" width="13.85546875" style="135" customWidth="1"/>
    <col min="6392" max="6392" width="18.5703125" style="135" customWidth="1"/>
    <col min="6393" max="6393" width="12.5703125" style="135" customWidth="1"/>
    <col min="6394" max="6394" width="16.28515625" style="135" customWidth="1"/>
    <col min="6395" max="6396" width="14.7109375" style="135" customWidth="1"/>
    <col min="6397" max="6397" width="14.42578125" style="135" customWidth="1"/>
    <col min="6398" max="6398" width="11.42578125" style="135"/>
    <col min="6399" max="6399" width="24.28515625" style="135" customWidth="1"/>
    <col min="6400" max="6400" width="11.42578125" style="135"/>
    <col min="6401" max="6401" width="18.42578125" style="135" customWidth="1"/>
    <col min="6402" max="6645" width="11.42578125" style="135"/>
    <col min="6646" max="6646" width="17.7109375" style="135" customWidth="1"/>
    <col min="6647" max="6647" width="13.85546875" style="135" customWidth="1"/>
    <col min="6648" max="6648" width="18.5703125" style="135" customWidth="1"/>
    <col min="6649" max="6649" width="12.5703125" style="135" customWidth="1"/>
    <col min="6650" max="6650" width="16.28515625" style="135" customWidth="1"/>
    <col min="6651" max="6652" width="14.7109375" style="135" customWidth="1"/>
    <col min="6653" max="6653" width="14.42578125" style="135" customWidth="1"/>
    <col min="6654" max="6654" width="11.42578125" style="135"/>
    <col min="6655" max="6655" width="24.28515625" style="135" customWidth="1"/>
    <col min="6656" max="6656" width="11.42578125" style="135"/>
    <col min="6657" max="6657" width="18.42578125" style="135" customWidth="1"/>
    <col min="6658" max="6901" width="11.42578125" style="135"/>
    <col min="6902" max="6902" width="17.7109375" style="135" customWidth="1"/>
    <col min="6903" max="6903" width="13.85546875" style="135" customWidth="1"/>
    <col min="6904" max="6904" width="18.5703125" style="135" customWidth="1"/>
    <col min="6905" max="6905" width="12.5703125" style="135" customWidth="1"/>
    <col min="6906" max="6906" width="16.28515625" style="135" customWidth="1"/>
    <col min="6907" max="6908" width="14.7109375" style="135" customWidth="1"/>
    <col min="6909" max="6909" width="14.42578125" style="135" customWidth="1"/>
    <col min="6910" max="6910" width="11.42578125" style="135"/>
    <col min="6911" max="6911" width="24.28515625" style="135" customWidth="1"/>
    <col min="6912" max="6912" width="11.42578125" style="135"/>
    <col min="6913" max="6913" width="18.42578125" style="135" customWidth="1"/>
    <col min="6914" max="7157" width="11.42578125" style="135"/>
    <col min="7158" max="7158" width="17.7109375" style="135" customWidth="1"/>
    <col min="7159" max="7159" width="13.85546875" style="135" customWidth="1"/>
    <col min="7160" max="7160" width="18.5703125" style="135" customWidth="1"/>
    <col min="7161" max="7161" width="12.5703125" style="135" customWidth="1"/>
    <col min="7162" max="7162" width="16.28515625" style="135" customWidth="1"/>
    <col min="7163" max="7164" width="14.7109375" style="135" customWidth="1"/>
    <col min="7165" max="7165" width="14.42578125" style="135" customWidth="1"/>
    <col min="7166" max="7166" width="11.42578125" style="135"/>
    <col min="7167" max="7167" width="24.28515625" style="135" customWidth="1"/>
    <col min="7168" max="7168" width="11.42578125" style="135"/>
    <col min="7169" max="7169" width="18.42578125" style="135" customWidth="1"/>
    <col min="7170" max="7413" width="11.42578125" style="135"/>
    <col min="7414" max="7414" width="17.7109375" style="135" customWidth="1"/>
    <col min="7415" max="7415" width="13.85546875" style="135" customWidth="1"/>
    <col min="7416" max="7416" width="18.5703125" style="135" customWidth="1"/>
    <col min="7417" max="7417" width="12.5703125" style="135" customWidth="1"/>
    <col min="7418" max="7418" width="16.28515625" style="135" customWidth="1"/>
    <col min="7419" max="7420" width="14.7109375" style="135" customWidth="1"/>
    <col min="7421" max="7421" width="14.42578125" style="135" customWidth="1"/>
    <col min="7422" max="7422" width="11.42578125" style="135"/>
    <col min="7423" max="7423" width="24.28515625" style="135" customWidth="1"/>
    <col min="7424" max="7424" width="11.42578125" style="135"/>
    <col min="7425" max="7425" width="18.42578125" style="135" customWidth="1"/>
    <col min="7426" max="7669" width="11.42578125" style="135"/>
    <col min="7670" max="7670" width="17.7109375" style="135" customWidth="1"/>
    <col min="7671" max="7671" width="13.85546875" style="135" customWidth="1"/>
    <col min="7672" max="7672" width="18.5703125" style="135" customWidth="1"/>
    <col min="7673" max="7673" width="12.5703125" style="135" customWidth="1"/>
    <col min="7674" max="7674" width="16.28515625" style="135" customWidth="1"/>
    <col min="7675" max="7676" width="14.7109375" style="135" customWidth="1"/>
    <col min="7677" max="7677" width="14.42578125" style="135" customWidth="1"/>
    <col min="7678" max="7678" width="11.42578125" style="135"/>
    <col min="7679" max="7679" width="24.28515625" style="135" customWidth="1"/>
    <col min="7680" max="7680" width="11.42578125" style="135"/>
    <col min="7681" max="7681" width="18.42578125" style="135" customWidth="1"/>
    <col min="7682" max="7925" width="11.42578125" style="135"/>
    <col min="7926" max="7926" width="17.7109375" style="135" customWidth="1"/>
    <col min="7927" max="7927" width="13.85546875" style="135" customWidth="1"/>
    <col min="7928" max="7928" width="18.5703125" style="135" customWidth="1"/>
    <col min="7929" max="7929" width="12.5703125" style="135" customWidth="1"/>
    <col min="7930" max="7930" width="16.28515625" style="135" customWidth="1"/>
    <col min="7931" max="7932" width="14.7109375" style="135" customWidth="1"/>
    <col min="7933" max="7933" width="14.42578125" style="135" customWidth="1"/>
    <col min="7934" max="7934" width="11.42578125" style="135"/>
    <col min="7935" max="7935" width="24.28515625" style="135" customWidth="1"/>
    <col min="7936" max="7936" width="11.42578125" style="135"/>
    <col min="7937" max="7937" width="18.42578125" style="135" customWidth="1"/>
    <col min="7938" max="8181" width="11.42578125" style="135"/>
    <col min="8182" max="8182" width="17.7109375" style="135" customWidth="1"/>
    <col min="8183" max="8183" width="13.85546875" style="135" customWidth="1"/>
    <col min="8184" max="8184" width="18.5703125" style="135" customWidth="1"/>
    <col min="8185" max="8185" width="12.5703125" style="135" customWidth="1"/>
    <col min="8186" max="8186" width="16.28515625" style="135" customWidth="1"/>
    <col min="8187" max="8188" width="14.7109375" style="135" customWidth="1"/>
    <col min="8189" max="8189" width="14.42578125" style="135" customWidth="1"/>
    <col min="8190" max="8190" width="11.42578125" style="135"/>
    <col min="8191" max="8191" width="24.28515625" style="135" customWidth="1"/>
    <col min="8192" max="8192" width="11.42578125" style="135"/>
    <col min="8193" max="8193" width="18.42578125" style="135" customWidth="1"/>
    <col min="8194" max="8437" width="11.42578125" style="135"/>
    <col min="8438" max="8438" width="17.7109375" style="135" customWidth="1"/>
    <col min="8439" max="8439" width="13.85546875" style="135" customWidth="1"/>
    <col min="8440" max="8440" width="18.5703125" style="135" customWidth="1"/>
    <col min="8441" max="8441" width="12.5703125" style="135" customWidth="1"/>
    <col min="8442" max="8442" width="16.28515625" style="135" customWidth="1"/>
    <col min="8443" max="8444" width="14.7109375" style="135" customWidth="1"/>
    <col min="8445" max="8445" width="14.42578125" style="135" customWidth="1"/>
    <col min="8446" max="8446" width="11.42578125" style="135"/>
    <col min="8447" max="8447" width="24.28515625" style="135" customWidth="1"/>
    <col min="8448" max="8448" width="11.42578125" style="135"/>
    <col min="8449" max="8449" width="18.42578125" style="135" customWidth="1"/>
    <col min="8450" max="8693" width="11.42578125" style="135"/>
    <col min="8694" max="8694" width="17.7109375" style="135" customWidth="1"/>
    <col min="8695" max="8695" width="13.85546875" style="135" customWidth="1"/>
    <col min="8696" max="8696" width="18.5703125" style="135" customWidth="1"/>
    <col min="8697" max="8697" width="12.5703125" style="135" customWidth="1"/>
    <col min="8698" max="8698" width="16.28515625" style="135" customWidth="1"/>
    <col min="8699" max="8700" width="14.7109375" style="135" customWidth="1"/>
    <col min="8701" max="8701" width="14.42578125" style="135" customWidth="1"/>
    <col min="8702" max="8702" width="11.42578125" style="135"/>
    <col min="8703" max="8703" width="24.28515625" style="135" customWidth="1"/>
    <col min="8704" max="8704" width="11.42578125" style="135"/>
    <col min="8705" max="8705" width="18.42578125" style="135" customWidth="1"/>
    <col min="8706" max="8949" width="11.42578125" style="135"/>
    <col min="8950" max="8950" width="17.7109375" style="135" customWidth="1"/>
    <col min="8951" max="8951" width="13.85546875" style="135" customWidth="1"/>
    <col min="8952" max="8952" width="18.5703125" style="135" customWidth="1"/>
    <col min="8953" max="8953" width="12.5703125" style="135" customWidth="1"/>
    <col min="8954" max="8954" width="16.28515625" style="135" customWidth="1"/>
    <col min="8955" max="8956" width="14.7109375" style="135" customWidth="1"/>
    <col min="8957" max="8957" width="14.42578125" style="135" customWidth="1"/>
    <col min="8958" max="8958" width="11.42578125" style="135"/>
    <col min="8959" max="8959" width="24.28515625" style="135" customWidth="1"/>
    <col min="8960" max="8960" width="11.42578125" style="135"/>
    <col min="8961" max="8961" width="18.42578125" style="135" customWidth="1"/>
    <col min="8962" max="9205" width="11.42578125" style="135"/>
    <col min="9206" max="9206" width="17.7109375" style="135" customWidth="1"/>
    <col min="9207" max="9207" width="13.85546875" style="135" customWidth="1"/>
    <col min="9208" max="9208" width="18.5703125" style="135" customWidth="1"/>
    <col min="9209" max="9209" width="12.5703125" style="135" customWidth="1"/>
    <col min="9210" max="9210" width="16.28515625" style="135" customWidth="1"/>
    <col min="9211" max="9212" width="14.7109375" style="135" customWidth="1"/>
    <col min="9213" max="9213" width="14.42578125" style="135" customWidth="1"/>
    <col min="9214" max="9214" width="11.42578125" style="135"/>
    <col min="9215" max="9215" width="24.28515625" style="135" customWidth="1"/>
    <col min="9216" max="9216" width="11.42578125" style="135"/>
    <col min="9217" max="9217" width="18.42578125" style="135" customWidth="1"/>
    <col min="9218" max="9461" width="11.42578125" style="135"/>
    <col min="9462" max="9462" width="17.7109375" style="135" customWidth="1"/>
    <col min="9463" max="9463" width="13.85546875" style="135" customWidth="1"/>
    <col min="9464" max="9464" width="18.5703125" style="135" customWidth="1"/>
    <col min="9465" max="9465" width="12.5703125" style="135" customWidth="1"/>
    <col min="9466" max="9466" width="16.28515625" style="135" customWidth="1"/>
    <col min="9467" max="9468" width="14.7109375" style="135" customWidth="1"/>
    <col min="9469" max="9469" width="14.42578125" style="135" customWidth="1"/>
    <col min="9470" max="9470" width="11.42578125" style="135"/>
    <col min="9471" max="9471" width="24.28515625" style="135" customWidth="1"/>
    <col min="9472" max="9472" width="11.42578125" style="135"/>
    <col min="9473" max="9473" width="18.42578125" style="135" customWidth="1"/>
    <col min="9474" max="9717" width="11.42578125" style="135"/>
    <col min="9718" max="9718" width="17.7109375" style="135" customWidth="1"/>
    <col min="9719" max="9719" width="13.85546875" style="135" customWidth="1"/>
    <col min="9720" max="9720" width="18.5703125" style="135" customWidth="1"/>
    <col min="9721" max="9721" width="12.5703125" style="135" customWidth="1"/>
    <col min="9722" max="9722" width="16.28515625" style="135" customWidth="1"/>
    <col min="9723" max="9724" width="14.7109375" style="135" customWidth="1"/>
    <col min="9725" max="9725" width="14.42578125" style="135" customWidth="1"/>
    <col min="9726" max="9726" width="11.42578125" style="135"/>
    <col min="9727" max="9727" width="24.28515625" style="135" customWidth="1"/>
    <col min="9728" max="9728" width="11.42578125" style="135"/>
    <col min="9729" max="9729" width="18.42578125" style="135" customWidth="1"/>
    <col min="9730" max="9973" width="11.42578125" style="135"/>
    <col min="9974" max="9974" width="17.7109375" style="135" customWidth="1"/>
    <col min="9975" max="9975" width="13.85546875" style="135" customWidth="1"/>
    <col min="9976" max="9976" width="18.5703125" style="135" customWidth="1"/>
    <col min="9977" max="9977" width="12.5703125" style="135" customWidth="1"/>
    <col min="9978" max="9978" width="16.28515625" style="135" customWidth="1"/>
    <col min="9979" max="9980" width="14.7109375" style="135" customWidth="1"/>
    <col min="9981" max="9981" width="14.42578125" style="135" customWidth="1"/>
    <col min="9982" max="9982" width="11.42578125" style="135"/>
    <col min="9983" max="9983" width="24.28515625" style="135" customWidth="1"/>
    <col min="9984" max="9984" width="11.42578125" style="135"/>
    <col min="9985" max="9985" width="18.42578125" style="135" customWidth="1"/>
    <col min="9986" max="10229" width="11.42578125" style="135"/>
    <col min="10230" max="10230" width="17.7109375" style="135" customWidth="1"/>
    <col min="10231" max="10231" width="13.85546875" style="135" customWidth="1"/>
    <col min="10232" max="10232" width="18.5703125" style="135" customWidth="1"/>
    <col min="10233" max="10233" width="12.5703125" style="135" customWidth="1"/>
    <col min="10234" max="10234" width="16.28515625" style="135" customWidth="1"/>
    <col min="10235" max="10236" width="14.7109375" style="135" customWidth="1"/>
    <col min="10237" max="10237" width="14.42578125" style="135" customWidth="1"/>
    <col min="10238" max="10238" width="11.42578125" style="135"/>
    <col min="10239" max="10239" width="24.28515625" style="135" customWidth="1"/>
    <col min="10240" max="10240" width="11.42578125" style="135"/>
    <col min="10241" max="10241" width="18.42578125" style="135" customWidth="1"/>
    <col min="10242" max="10485" width="11.42578125" style="135"/>
    <col min="10486" max="10486" width="17.7109375" style="135" customWidth="1"/>
    <col min="10487" max="10487" width="13.85546875" style="135" customWidth="1"/>
    <col min="10488" max="10488" width="18.5703125" style="135" customWidth="1"/>
    <col min="10489" max="10489" width="12.5703125" style="135" customWidth="1"/>
    <col min="10490" max="10490" width="16.28515625" style="135" customWidth="1"/>
    <col min="10491" max="10492" width="14.7109375" style="135" customWidth="1"/>
    <col min="10493" max="10493" width="14.42578125" style="135" customWidth="1"/>
    <col min="10494" max="10494" width="11.42578125" style="135"/>
    <col min="10495" max="10495" width="24.28515625" style="135" customWidth="1"/>
    <col min="10496" max="10496" width="11.42578125" style="135"/>
    <col min="10497" max="10497" width="18.42578125" style="135" customWidth="1"/>
    <col min="10498" max="10741" width="11.42578125" style="135"/>
    <col min="10742" max="10742" width="17.7109375" style="135" customWidth="1"/>
    <col min="10743" max="10743" width="13.85546875" style="135" customWidth="1"/>
    <col min="10744" max="10744" width="18.5703125" style="135" customWidth="1"/>
    <col min="10745" max="10745" width="12.5703125" style="135" customWidth="1"/>
    <col min="10746" max="10746" width="16.28515625" style="135" customWidth="1"/>
    <col min="10747" max="10748" width="14.7109375" style="135" customWidth="1"/>
    <col min="10749" max="10749" width="14.42578125" style="135" customWidth="1"/>
    <col min="10750" max="10750" width="11.42578125" style="135"/>
    <col min="10751" max="10751" width="24.28515625" style="135" customWidth="1"/>
    <col min="10752" max="10752" width="11.42578125" style="135"/>
    <col min="10753" max="10753" width="18.42578125" style="135" customWidth="1"/>
    <col min="10754" max="10997" width="11.42578125" style="135"/>
    <col min="10998" max="10998" width="17.7109375" style="135" customWidth="1"/>
    <col min="10999" max="10999" width="13.85546875" style="135" customWidth="1"/>
    <col min="11000" max="11000" width="18.5703125" style="135" customWidth="1"/>
    <col min="11001" max="11001" width="12.5703125" style="135" customWidth="1"/>
    <col min="11002" max="11002" width="16.28515625" style="135" customWidth="1"/>
    <col min="11003" max="11004" width="14.7109375" style="135" customWidth="1"/>
    <col min="11005" max="11005" width="14.42578125" style="135" customWidth="1"/>
    <col min="11006" max="11006" width="11.42578125" style="135"/>
    <col min="11007" max="11007" width="24.28515625" style="135" customWidth="1"/>
    <col min="11008" max="11008" width="11.42578125" style="135"/>
    <col min="11009" max="11009" width="18.42578125" style="135" customWidth="1"/>
    <col min="11010" max="11253" width="11.42578125" style="135"/>
    <col min="11254" max="11254" width="17.7109375" style="135" customWidth="1"/>
    <col min="11255" max="11255" width="13.85546875" style="135" customWidth="1"/>
    <col min="11256" max="11256" width="18.5703125" style="135" customWidth="1"/>
    <col min="11257" max="11257" width="12.5703125" style="135" customWidth="1"/>
    <col min="11258" max="11258" width="16.28515625" style="135" customWidth="1"/>
    <col min="11259" max="11260" width="14.7109375" style="135" customWidth="1"/>
    <col min="11261" max="11261" width="14.42578125" style="135" customWidth="1"/>
    <col min="11262" max="11262" width="11.42578125" style="135"/>
    <col min="11263" max="11263" width="24.28515625" style="135" customWidth="1"/>
    <col min="11264" max="11264" width="11.42578125" style="135"/>
    <col min="11265" max="11265" width="18.42578125" style="135" customWidth="1"/>
    <col min="11266" max="11509" width="11.42578125" style="135"/>
    <col min="11510" max="11510" width="17.7109375" style="135" customWidth="1"/>
    <col min="11511" max="11511" width="13.85546875" style="135" customWidth="1"/>
    <col min="11512" max="11512" width="18.5703125" style="135" customWidth="1"/>
    <col min="11513" max="11513" width="12.5703125" style="135" customWidth="1"/>
    <col min="11514" max="11514" width="16.28515625" style="135" customWidth="1"/>
    <col min="11515" max="11516" width="14.7109375" style="135" customWidth="1"/>
    <col min="11517" max="11517" width="14.42578125" style="135" customWidth="1"/>
    <col min="11518" max="11518" width="11.42578125" style="135"/>
    <col min="11519" max="11519" width="24.28515625" style="135" customWidth="1"/>
    <col min="11520" max="11520" width="11.42578125" style="135"/>
    <col min="11521" max="11521" width="18.42578125" style="135" customWidth="1"/>
    <col min="11522" max="11765" width="11.42578125" style="135"/>
    <col min="11766" max="11766" width="17.7109375" style="135" customWidth="1"/>
    <col min="11767" max="11767" width="13.85546875" style="135" customWidth="1"/>
    <col min="11768" max="11768" width="18.5703125" style="135" customWidth="1"/>
    <col min="11769" max="11769" width="12.5703125" style="135" customWidth="1"/>
    <col min="11770" max="11770" width="16.28515625" style="135" customWidth="1"/>
    <col min="11771" max="11772" width="14.7109375" style="135" customWidth="1"/>
    <col min="11773" max="11773" width="14.42578125" style="135" customWidth="1"/>
    <col min="11774" max="11774" width="11.42578125" style="135"/>
    <col min="11775" max="11775" width="24.28515625" style="135" customWidth="1"/>
    <col min="11776" max="11776" width="11.42578125" style="135"/>
    <col min="11777" max="11777" width="18.42578125" style="135" customWidth="1"/>
    <col min="11778" max="12021" width="11.42578125" style="135"/>
    <col min="12022" max="12022" width="17.7109375" style="135" customWidth="1"/>
    <col min="12023" max="12023" width="13.85546875" style="135" customWidth="1"/>
    <col min="12024" max="12024" width="18.5703125" style="135" customWidth="1"/>
    <col min="12025" max="12025" width="12.5703125" style="135" customWidth="1"/>
    <col min="12026" max="12026" width="16.28515625" style="135" customWidth="1"/>
    <col min="12027" max="12028" width="14.7109375" style="135" customWidth="1"/>
    <col min="12029" max="12029" width="14.42578125" style="135" customWidth="1"/>
    <col min="12030" max="12030" width="11.42578125" style="135"/>
    <col min="12031" max="12031" width="24.28515625" style="135" customWidth="1"/>
    <col min="12032" max="12032" width="11.42578125" style="135"/>
    <col min="12033" max="12033" width="18.42578125" style="135" customWidth="1"/>
    <col min="12034" max="12277" width="11.42578125" style="135"/>
    <col min="12278" max="12278" width="17.7109375" style="135" customWidth="1"/>
    <col min="12279" max="12279" width="13.85546875" style="135" customWidth="1"/>
    <col min="12280" max="12280" width="18.5703125" style="135" customWidth="1"/>
    <col min="12281" max="12281" width="12.5703125" style="135" customWidth="1"/>
    <col min="12282" max="12282" width="16.28515625" style="135" customWidth="1"/>
    <col min="12283" max="12284" width="14.7109375" style="135" customWidth="1"/>
    <col min="12285" max="12285" width="14.42578125" style="135" customWidth="1"/>
    <col min="12286" max="12286" width="11.42578125" style="135"/>
    <col min="12287" max="12287" width="24.28515625" style="135" customWidth="1"/>
    <col min="12288" max="12288" width="11.42578125" style="135"/>
    <col min="12289" max="12289" width="18.42578125" style="135" customWidth="1"/>
    <col min="12290" max="12533" width="11.42578125" style="135"/>
    <col min="12534" max="12534" width="17.7109375" style="135" customWidth="1"/>
    <col min="12535" max="12535" width="13.85546875" style="135" customWidth="1"/>
    <col min="12536" max="12536" width="18.5703125" style="135" customWidth="1"/>
    <col min="12537" max="12537" width="12.5703125" style="135" customWidth="1"/>
    <col min="12538" max="12538" width="16.28515625" style="135" customWidth="1"/>
    <col min="12539" max="12540" width="14.7109375" style="135" customWidth="1"/>
    <col min="12541" max="12541" width="14.42578125" style="135" customWidth="1"/>
    <col min="12542" max="12542" width="11.42578125" style="135"/>
    <col min="12543" max="12543" width="24.28515625" style="135" customWidth="1"/>
    <col min="12544" max="12544" width="11.42578125" style="135"/>
    <col min="12545" max="12545" width="18.42578125" style="135" customWidth="1"/>
    <col min="12546" max="12789" width="11.42578125" style="135"/>
    <col min="12790" max="12790" width="17.7109375" style="135" customWidth="1"/>
    <col min="12791" max="12791" width="13.85546875" style="135" customWidth="1"/>
    <col min="12792" max="12792" width="18.5703125" style="135" customWidth="1"/>
    <col min="12793" max="12793" width="12.5703125" style="135" customWidth="1"/>
    <col min="12794" max="12794" width="16.28515625" style="135" customWidth="1"/>
    <col min="12795" max="12796" width="14.7109375" style="135" customWidth="1"/>
    <col min="12797" max="12797" width="14.42578125" style="135" customWidth="1"/>
    <col min="12798" max="12798" width="11.42578125" style="135"/>
    <col min="12799" max="12799" width="24.28515625" style="135" customWidth="1"/>
    <col min="12800" max="12800" width="11.42578125" style="135"/>
    <col min="12801" max="12801" width="18.42578125" style="135" customWidth="1"/>
    <col min="12802" max="13045" width="11.42578125" style="135"/>
    <col min="13046" max="13046" width="17.7109375" style="135" customWidth="1"/>
    <col min="13047" max="13047" width="13.85546875" style="135" customWidth="1"/>
    <col min="13048" max="13048" width="18.5703125" style="135" customWidth="1"/>
    <col min="13049" max="13049" width="12.5703125" style="135" customWidth="1"/>
    <col min="13050" max="13050" width="16.28515625" style="135" customWidth="1"/>
    <col min="13051" max="13052" width="14.7109375" style="135" customWidth="1"/>
    <col min="13053" max="13053" width="14.42578125" style="135" customWidth="1"/>
    <col min="13054" max="13054" width="11.42578125" style="135"/>
    <col min="13055" max="13055" width="24.28515625" style="135" customWidth="1"/>
    <col min="13056" max="13056" width="11.42578125" style="135"/>
    <col min="13057" max="13057" width="18.42578125" style="135" customWidth="1"/>
    <col min="13058" max="13301" width="11.42578125" style="135"/>
    <col min="13302" max="13302" width="17.7109375" style="135" customWidth="1"/>
    <col min="13303" max="13303" width="13.85546875" style="135" customWidth="1"/>
    <col min="13304" max="13304" width="18.5703125" style="135" customWidth="1"/>
    <col min="13305" max="13305" width="12.5703125" style="135" customWidth="1"/>
    <col min="13306" max="13306" width="16.28515625" style="135" customWidth="1"/>
    <col min="13307" max="13308" width="14.7109375" style="135" customWidth="1"/>
    <col min="13309" max="13309" width="14.42578125" style="135" customWidth="1"/>
    <col min="13310" max="13310" width="11.42578125" style="135"/>
    <col min="13311" max="13311" width="24.28515625" style="135" customWidth="1"/>
    <col min="13312" max="13312" width="11.42578125" style="135"/>
    <col min="13313" max="13313" width="18.42578125" style="135" customWidth="1"/>
    <col min="13314" max="13557" width="11.42578125" style="135"/>
    <col min="13558" max="13558" width="17.7109375" style="135" customWidth="1"/>
    <col min="13559" max="13559" width="13.85546875" style="135" customWidth="1"/>
    <col min="13560" max="13560" width="18.5703125" style="135" customWidth="1"/>
    <col min="13561" max="13561" width="12.5703125" style="135" customWidth="1"/>
    <col min="13562" max="13562" width="16.28515625" style="135" customWidth="1"/>
    <col min="13563" max="13564" width="14.7109375" style="135" customWidth="1"/>
    <col min="13565" max="13565" width="14.42578125" style="135" customWidth="1"/>
    <col min="13566" max="13566" width="11.42578125" style="135"/>
    <col min="13567" max="13567" width="24.28515625" style="135" customWidth="1"/>
    <col min="13568" max="13568" width="11.42578125" style="135"/>
    <col min="13569" max="13569" width="18.42578125" style="135" customWidth="1"/>
    <col min="13570" max="13813" width="11.42578125" style="135"/>
    <col min="13814" max="13814" width="17.7109375" style="135" customWidth="1"/>
    <col min="13815" max="13815" width="13.85546875" style="135" customWidth="1"/>
    <col min="13816" max="13816" width="18.5703125" style="135" customWidth="1"/>
    <col min="13817" max="13817" width="12.5703125" style="135" customWidth="1"/>
    <col min="13818" max="13818" width="16.28515625" style="135" customWidth="1"/>
    <col min="13819" max="13820" width="14.7109375" style="135" customWidth="1"/>
    <col min="13821" max="13821" width="14.42578125" style="135" customWidth="1"/>
    <col min="13822" max="13822" width="11.42578125" style="135"/>
    <col min="13823" max="13823" width="24.28515625" style="135" customWidth="1"/>
    <col min="13824" max="13824" width="11.42578125" style="135"/>
    <col min="13825" max="13825" width="18.42578125" style="135" customWidth="1"/>
    <col min="13826" max="14069" width="11.42578125" style="135"/>
    <col min="14070" max="14070" width="17.7109375" style="135" customWidth="1"/>
    <col min="14071" max="14071" width="13.85546875" style="135" customWidth="1"/>
    <col min="14072" max="14072" width="18.5703125" style="135" customWidth="1"/>
    <col min="14073" max="14073" width="12.5703125" style="135" customWidth="1"/>
    <col min="14074" max="14074" width="16.28515625" style="135" customWidth="1"/>
    <col min="14075" max="14076" width="14.7109375" style="135" customWidth="1"/>
    <col min="14077" max="14077" width="14.42578125" style="135" customWidth="1"/>
    <col min="14078" max="14078" width="11.42578125" style="135"/>
    <col min="14079" max="14079" width="24.28515625" style="135" customWidth="1"/>
    <col min="14080" max="14080" width="11.42578125" style="135"/>
    <col min="14081" max="14081" width="18.42578125" style="135" customWidth="1"/>
    <col min="14082" max="14325" width="11.42578125" style="135"/>
    <col min="14326" max="14326" width="17.7109375" style="135" customWidth="1"/>
    <col min="14327" max="14327" width="13.85546875" style="135" customWidth="1"/>
    <col min="14328" max="14328" width="18.5703125" style="135" customWidth="1"/>
    <col min="14329" max="14329" width="12.5703125" style="135" customWidth="1"/>
    <col min="14330" max="14330" width="16.28515625" style="135" customWidth="1"/>
    <col min="14331" max="14332" width="14.7109375" style="135" customWidth="1"/>
    <col min="14333" max="14333" width="14.42578125" style="135" customWidth="1"/>
    <col min="14334" max="14334" width="11.42578125" style="135"/>
    <col min="14335" max="14335" width="24.28515625" style="135" customWidth="1"/>
    <col min="14336" max="14336" width="11.42578125" style="135"/>
    <col min="14337" max="14337" width="18.42578125" style="135" customWidth="1"/>
    <col min="14338" max="14581" width="11.42578125" style="135"/>
    <col min="14582" max="14582" width="17.7109375" style="135" customWidth="1"/>
    <col min="14583" max="14583" width="13.85546875" style="135" customWidth="1"/>
    <col min="14584" max="14584" width="18.5703125" style="135" customWidth="1"/>
    <col min="14585" max="14585" width="12.5703125" style="135" customWidth="1"/>
    <col min="14586" max="14586" width="16.28515625" style="135" customWidth="1"/>
    <col min="14587" max="14588" width="14.7109375" style="135" customWidth="1"/>
    <col min="14589" max="14589" width="14.42578125" style="135" customWidth="1"/>
    <col min="14590" max="14590" width="11.42578125" style="135"/>
    <col min="14591" max="14591" width="24.28515625" style="135" customWidth="1"/>
    <col min="14592" max="14592" width="11.42578125" style="135"/>
    <col min="14593" max="14593" width="18.42578125" style="135" customWidth="1"/>
    <col min="14594" max="14837" width="11.42578125" style="135"/>
    <col min="14838" max="14838" width="17.7109375" style="135" customWidth="1"/>
    <col min="14839" max="14839" width="13.85546875" style="135" customWidth="1"/>
    <col min="14840" max="14840" width="18.5703125" style="135" customWidth="1"/>
    <col min="14841" max="14841" width="12.5703125" style="135" customWidth="1"/>
    <col min="14842" max="14842" width="16.28515625" style="135" customWidth="1"/>
    <col min="14843" max="14844" width="14.7109375" style="135" customWidth="1"/>
    <col min="14845" max="14845" width="14.42578125" style="135" customWidth="1"/>
    <col min="14846" max="14846" width="11.42578125" style="135"/>
    <col min="14847" max="14847" width="24.28515625" style="135" customWidth="1"/>
    <col min="14848" max="14848" width="11.42578125" style="135"/>
    <col min="14849" max="14849" width="18.42578125" style="135" customWidth="1"/>
    <col min="14850" max="15093" width="11.42578125" style="135"/>
    <col min="15094" max="15094" width="17.7109375" style="135" customWidth="1"/>
    <col min="15095" max="15095" width="13.85546875" style="135" customWidth="1"/>
    <col min="15096" max="15096" width="18.5703125" style="135" customWidth="1"/>
    <col min="15097" max="15097" width="12.5703125" style="135" customWidth="1"/>
    <col min="15098" max="15098" width="16.28515625" style="135" customWidth="1"/>
    <col min="15099" max="15100" width="14.7109375" style="135" customWidth="1"/>
    <col min="15101" max="15101" width="14.42578125" style="135" customWidth="1"/>
    <col min="15102" max="15102" width="11.42578125" style="135"/>
    <col min="15103" max="15103" width="24.28515625" style="135" customWidth="1"/>
    <col min="15104" max="15104" width="11.42578125" style="135"/>
    <col min="15105" max="15105" width="18.42578125" style="135" customWidth="1"/>
    <col min="15106" max="15349" width="11.42578125" style="135"/>
    <col min="15350" max="15350" width="17.7109375" style="135" customWidth="1"/>
    <col min="15351" max="15351" width="13.85546875" style="135" customWidth="1"/>
    <col min="15352" max="15352" width="18.5703125" style="135" customWidth="1"/>
    <col min="15353" max="15353" width="12.5703125" style="135" customWidth="1"/>
    <col min="15354" max="15354" width="16.28515625" style="135" customWidth="1"/>
    <col min="15355" max="15356" width="14.7109375" style="135" customWidth="1"/>
    <col min="15357" max="15357" width="14.42578125" style="135" customWidth="1"/>
    <col min="15358" max="15358" width="11.42578125" style="135"/>
    <col min="15359" max="15359" width="24.28515625" style="135" customWidth="1"/>
    <col min="15360" max="15360" width="11.42578125" style="135"/>
    <col min="15361" max="15361" width="18.42578125" style="135" customWidth="1"/>
    <col min="15362" max="15605" width="11.42578125" style="135"/>
    <col min="15606" max="15606" width="17.7109375" style="135" customWidth="1"/>
    <col min="15607" max="15607" width="13.85546875" style="135" customWidth="1"/>
    <col min="15608" max="15608" width="18.5703125" style="135" customWidth="1"/>
    <col min="15609" max="15609" width="12.5703125" style="135" customWidth="1"/>
    <col min="15610" max="15610" width="16.28515625" style="135" customWidth="1"/>
    <col min="15611" max="15612" width="14.7109375" style="135" customWidth="1"/>
    <col min="15613" max="15613" width="14.42578125" style="135" customWidth="1"/>
    <col min="15614" max="15614" width="11.42578125" style="135"/>
    <col min="15615" max="15615" width="24.28515625" style="135" customWidth="1"/>
    <col min="15616" max="15616" width="11.42578125" style="135"/>
    <col min="15617" max="15617" width="18.42578125" style="135" customWidth="1"/>
    <col min="15618" max="15861" width="11.42578125" style="135"/>
    <col min="15862" max="15862" width="17.7109375" style="135" customWidth="1"/>
    <col min="15863" max="15863" width="13.85546875" style="135" customWidth="1"/>
    <col min="15864" max="15864" width="18.5703125" style="135" customWidth="1"/>
    <col min="15865" max="15865" width="12.5703125" style="135" customWidth="1"/>
    <col min="15866" max="15866" width="16.28515625" style="135" customWidth="1"/>
    <col min="15867" max="15868" width="14.7109375" style="135" customWidth="1"/>
    <col min="15869" max="15869" width="14.42578125" style="135" customWidth="1"/>
    <col min="15870" max="15870" width="11.42578125" style="135"/>
    <col min="15871" max="15871" width="24.28515625" style="135" customWidth="1"/>
    <col min="15872" max="15872" width="11.42578125" style="135"/>
    <col min="15873" max="15873" width="18.42578125" style="135" customWidth="1"/>
    <col min="15874" max="16117" width="11.42578125" style="135"/>
    <col min="16118" max="16118" width="17.7109375" style="135" customWidth="1"/>
    <col min="16119" max="16119" width="13.85546875" style="135" customWidth="1"/>
    <col min="16120" max="16120" width="18.5703125" style="135" customWidth="1"/>
    <col min="16121" max="16121" width="12.5703125" style="135" customWidth="1"/>
    <col min="16122" max="16122" width="16.28515625" style="135" customWidth="1"/>
    <col min="16123" max="16124" width="14.7109375" style="135" customWidth="1"/>
    <col min="16125" max="16125" width="14.42578125" style="135" customWidth="1"/>
    <col min="16126" max="16126" width="11.42578125" style="135"/>
    <col min="16127" max="16127" width="24.28515625" style="135" customWidth="1"/>
    <col min="16128" max="16128" width="11.42578125" style="135"/>
    <col min="16129" max="16129" width="18.42578125" style="135" customWidth="1"/>
    <col min="16130" max="16384" width="11.42578125" style="135"/>
  </cols>
  <sheetData>
    <row r="1" spans="1:21" s="197" customFormat="1" x14ac:dyDescent="0.2">
      <c r="A1" s="192" t="s">
        <v>110</v>
      </c>
      <c r="B1" s="193" t="s">
        <v>232</v>
      </c>
      <c r="C1" s="194"/>
      <c r="D1" s="193"/>
      <c r="E1" s="195"/>
      <c r="F1" s="194"/>
      <c r="G1" s="193"/>
      <c r="H1" s="193"/>
      <c r="I1" s="193"/>
      <c r="J1" s="195"/>
      <c r="K1" s="195"/>
      <c r="L1" s="196"/>
    </row>
    <row r="2" spans="1:21" ht="15.75" customHeight="1" x14ac:dyDescent="0.2">
      <c r="A2" s="198"/>
      <c r="B2" s="180" t="s">
        <v>232</v>
      </c>
      <c r="D2" s="180"/>
      <c r="E2" s="181"/>
      <c r="F2" s="181"/>
      <c r="G2" s="180"/>
      <c r="H2" s="180"/>
      <c r="I2" s="180"/>
      <c r="J2" s="181"/>
      <c r="K2" s="181"/>
      <c r="L2" s="169"/>
    </row>
    <row r="3" spans="1:21" ht="12" customHeight="1" x14ac:dyDescent="0.2">
      <c r="A3" s="283">
        <v>1</v>
      </c>
      <c r="B3" s="284"/>
      <c r="C3" s="284">
        <f>A3+0.01</f>
        <v>1.01</v>
      </c>
      <c r="D3" s="284"/>
      <c r="E3" s="285">
        <f>C3+0.01</f>
        <v>1.02</v>
      </c>
      <c r="F3" s="284">
        <f>E3+0.01</f>
        <v>1.03</v>
      </c>
      <c r="G3" s="284"/>
      <c r="H3" s="182"/>
      <c r="I3" s="182"/>
      <c r="J3" s="285">
        <f>F3+0.01</f>
        <v>1.04</v>
      </c>
      <c r="K3" s="285">
        <f>J3+0.01</f>
        <v>1.05</v>
      </c>
      <c r="L3" s="285">
        <f>K3+0.01</f>
        <v>1.06</v>
      </c>
      <c r="M3" s="284">
        <f>L3+0.01</f>
        <v>1.07</v>
      </c>
      <c r="N3" s="284">
        <f>M3+0.01</f>
        <v>1.08</v>
      </c>
      <c r="O3" s="284"/>
      <c r="P3" s="284">
        <f>N3+0.01</f>
        <v>1.0900000000000001</v>
      </c>
      <c r="Q3" s="284">
        <f>P3+0.01</f>
        <v>1.1000000000000001</v>
      </c>
      <c r="R3" s="284"/>
      <c r="S3" s="284">
        <f>Q3+0.01</f>
        <v>1.1100000000000001</v>
      </c>
      <c r="T3" s="284">
        <f>S3+0.01</f>
        <v>1.1200000000000001</v>
      </c>
      <c r="U3" s="284"/>
    </row>
    <row r="4" spans="1:21" ht="12" customHeight="1" x14ac:dyDescent="0.2">
      <c r="A4" s="287" t="s">
        <v>73</v>
      </c>
      <c r="B4" s="288"/>
      <c r="C4" s="288" t="s">
        <v>259</v>
      </c>
      <c r="D4" s="288"/>
      <c r="E4" s="286"/>
      <c r="F4" s="288" t="s">
        <v>93</v>
      </c>
      <c r="G4" s="288"/>
      <c r="H4" s="183"/>
      <c r="I4" s="183"/>
      <c r="J4" s="286"/>
      <c r="K4" s="286"/>
      <c r="L4" s="286"/>
      <c r="M4" s="284"/>
      <c r="N4" s="289" t="s">
        <v>90</v>
      </c>
      <c r="O4" s="289"/>
      <c r="P4" s="284"/>
      <c r="Q4" s="289" t="s">
        <v>91</v>
      </c>
      <c r="R4" s="289"/>
      <c r="S4" s="284"/>
      <c r="T4" s="289" t="s">
        <v>92</v>
      </c>
      <c r="U4" s="289"/>
    </row>
    <row r="5" spans="1:21" s="185" customFormat="1" ht="194.25" customHeight="1" x14ac:dyDescent="0.2">
      <c r="A5" s="175" t="s">
        <v>75</v>
      </c>
      <c r="B5" s="172" t="s">
        <v>89</v>
      </c>
      <c r="C5" s="173" t="s">
        <v>76</v>
      </c>
      <c r="D5" s="172" t="s">
        <v>89</v>
      </c>
      <c r="E5" s="174" t="s">
        <v>292</v>
      </c>
      <c r="F5" s="171" t="s">
        <v>76</v>
      </c>
      <c r="G5" s="172" t="s">
        <v>89</v>
      </c>
      <c r="H5" s="172"/>
      <c r="I5" s="172"/>
      <c r="J5" s="174" t="s">
        <v>124</v>
      </c>
      <c r="K5" s="174" t="s">
        <v>293</v>
      </c>
      <c r="L5" s="166" t="s">
        <v>224</v>
      </c>
      <c r="M5" s="184" t="s">
        <v>231</v>
      </c>
      <c r="N5" s="172" t="s">
        <v>108</v>
      </c>
      <c r="O5" s="172" t="s">
        <v>107</v>
      </c>
      <c r="P5" s="166" t="s">
        <v>294</v>
      </c>
      <c r="Q5" s="172" t="s">
        <v>106</v>
      </c>
      <c r="R5" s="172" t="s">
        <v>107</v>
      </c>
      <c r="S5" s="166" t="s">
        <v>295</v>
      </c>
      <c r="T5" s="172" t="s">
        <v>108</v>
      </c>
      <c r="U5" s="172" t="s">
        <v>107</v>
      </c>
    </row>
    <row r="6" spans="1:21" ht="28.5" x14ac:dyDescent="0.2">
      <c r="A6" s="199" t="s">
        <v>145</v>
      </c>
      <c r="B6" s="186" t="s">
        <v>232</v>
      </c>
      <c r="H6" s="168" t="str">
        <f>CONCATENATE(C6,IF(F6="N/A","",CONCATENATE(", ",F6)))</f>
        <v xml:space="preserve">, </v>
      </c>
      <c r="K6" s="168"/>
      <c r="L6" s="169"/>
    </row>
    <row r="7" spans="1:21" ht="16.5" customHeight="1" x14ac:dyDescent="0.25">
      <c r="A7" s="176" t="s">
        <v>273</v>
      </c>
      <c r="B7" s="187">
        <v>1</v>
      </c>
      <c r="C7" s="135" t="s">
        <v>77</v>
      </c>
      <c r="D7" s="167">
        <f>VLOOKUP(C7,Unités!A:B,2,FALSE)</f>
        <v>100</v>
      </c>
      <c r="F7" s="135" t="s">
        <v>109</v>
      </c>
      <c r="G7" s="134">
        <v>0</v>
      </c>
      <c r="H7" s="168" t="str">
        <f>CONCATENATE(C7,IF(F7="N/A","",CONCATENATE(", ",F7)))</f>
        <v>Kg</v>
      </c>
      <c r="I7" s="167" t="str">
        <f>CONCATENATE(D7,G7)</f>
        <v>1000</v>
      </c>
      <c r="K7" s="168"/>
      <c r="L7" s="169"/>
    </row>
    <row r="8" spans="1:21" ht="16.5" customHeight="1" x14ac:dyDescent="0.25">
      <c r="A8" s="176" t="s">
        <v>273</v>
      </c>
      <c r="B8" s="187">
        <v>1</v>
      </c>
      <c r="C8" s="135" t="s">
        <v>211</v>
      </c>
      <c r="D8" s="167" t="e">
        <f>VLOOKUP(C8,Unités!A:B,2,FALSE)</f>
        <v>#N/A</v>
      </c>
      <c r="F8" s="135" t="s">
        <v>109</v>
      </c>
      <c r="G8" s="134">
        <v>0</v>
      </c>
      <c r="H8" s="168" t="str">
        <f t="shared" ref="H8:H75" si="0">CONCATENATE(C8,IF(F8="N/A","",CONCATENATE(", ",F8)))</f>
        <v>Sac (25 Kg)</v>
      </c>
      <c r="I8" s="167" t="e">
        <f t="shared" ref="I8:I75" si="1">CONCATENATE(D8,G8)</f>
        <v>#N/A</v>
      </c>
      <c r="K8" s="168"/>
      <c r="L8" s="169"/>
    </row>
    <row r="9" spans="1:21" ht="16.5" customHeight="1" x14ac:dyDescent="0.25">
      <c r="A9" s="176" t="s">
        <v>273</v>
      </c>
      <c r="B9" s="187">
        <v>1</v>
      </c>
      <c r="C9" s="135" t="s">
        <v>210</v>
      </c>
      <c r="D9" s="167" t="e">
        <f>VLOOKUP(C9,Unités!A:B,2,FALSE)</f>
        <v>#N/A</v>
      </c>
      <c r="F9" s="135" t="s">
        <v>109</v>
      </c>
      <c r="G9" s="134">
        <v>0</v>
      </c>
      <c r="H9" s="168" t="str">
        <f t="shared" si="0"/>
        <v>Sac (50 Kg)</v>
      </c>
      <c r="I9" s="167" t="e">
        <f t="shared" si="1"/>
        <v>#N/A</v>
      </c>
      <c r="K9" s="168"/>
      <c r="L9" s="169"/>
    </row>
    <row r="10" spans="1:21" ht="16.5" customHeight="1" x14ac:dyDescent="0.25">
      <c r="A10" s="176" t="s">
        <v>273</v>
      </c>
      <c r="B10" s="187">
        <v>1</v>
      </c>
      <c r="C10" s="135" t="s">
        <v>212</v>
      </c>
      <c r="D10" s="167" t="e">
        <f>VLOOKUP(C10,Unités!A:B,2,FALSE)</f>
        <v>#N/A</v>
      </c>
      <c r="F10" s="135" t="s">
        <v>109</v>
      </c>
      <c r="G10" s="134">
        <v>0</v>
      </c>
      <c r="H10" s="168" t="str">
        <f t="shared" si="0"/>
        <v>Sac (100 Kg)</v>
      </c>
      <c r="I10" s="167" t="e">
        <f t="shared" si="1"/>
        <v>#N/A</v>
      </c>
      <c r="K10" s="168"/>
      <c r="L10" s="169"/>
    </row>
    <row r="11" spans="1:21" ht="16.5" customHeight="1" x14ac:dyDescent="0.25">
      <c r="A11" s="176" t="s">
        <v>273</v>
      </c>
      <c r="B11" s="187">
        <v>1</v>
      </c>
      <c r="C11" s="135" t="s">
        <v>233</v>
      </c>
      <c r="D11" s="167">
        <f>VLOOKUP(C11,Unités!A:B,2,FALSE)</f>
        <v>108</v>
      </c>
      <c r="F11" s="135" t="s">
        <v>105</v>
      </c>
      <c r="G11" s="134">
        <v>1</v>
      </c>
      <c r="H11" s="168" t="str">
        <f t="shared" si="0"/>
        <v xml:space="preserve">Boîte de tomate, petit </v>
      </c>
      <c r="I11" s="167" t="str">
        <f t="shared" si="1"/>
        <v>1081</v>
      </c>
      <c r="K11" s="168"/>
      <c r="L11" s="169"/>
    </row>
    <row r="12" spans="1:21" ht="16.5" customHeight="1" x14ac:dyDescent="0.25">
      <c r="A12" s="176" t="s">
        <v>273</v>
      </c>
      <c r="B12" s="187">
        <v>1</v>
      </c>
      <c r="C12" s="135" t="s">
        <v>233</v>
      </c>
      <c r="D12" s="167">
        <f>VLOOKUP(C12,Unités!A:B,2,FALSE)</f>
        <v>108</v>
      </c>
      <c r="F12" s="135" t="s">
        <v>95</v>
      </c>
      <c r="G12" s="134">
        <v>2</v>
      </c>
      <c r="H12" s="168" t="str">
        <f t="shared" si="0"/>
        <v xml:space="preserve">Boîte de tomate, moyen </v>
      </c>
      <c r="I12" s="167" t="str">
        <f t="shared" si="1"/>
        <v>1082</v>
      </c>
      <c r="K12" s="168"/>
      <c r="L12" s="169"/>
    </row>
    <row r="13" spans="1:21" ht="16.5" customHeight="1" x14ac:dyDescent="0.25">
      <c r="A13" s="176" t="s">
        <v>273</v>
      </c>
      <c r="B13" s="187">
        <v>1</v>
      </c>
      <c r="C13" s="135" t="s">
        <v>233</v>
      </c>
      <c r="D13" s="167">
        <f>VLOOKUP(C13,Unités!A:B,2,FALSE)</f>
        <v>108</v>
      </c>
      <c r="F13" s="135" t="s">
        <v>96</v>
      </c>
      <c r="G13" s="134">
        <v>3</v>
      </c>
      <c r="H13" s="168" t="str">
        <f t="shared" si="0"/>
        <v>Boîte de tomate, grand</v>
      </c>
      <c r="I13" s="167" t="str">
        <f t="shared" si="1"/>
        <v>1083</v>
      </c>
      <c r="K13" s="168"/>
      <c r="L13" s="169"/>
    </row>
    <row r="14" spans="1:21" ht="16.5" customHeight="1" x14ac:dyDescent="0.25">
      <c r="A14" s="176" t="s">
        <v>273</v>
      </c>
      <c r="B14" s="187">
        <v>1</v>
      </c>
      <c r="C14" s="135" t="s">
        <v>133</v>
      </c>
      <c r="D14" s="167">
        <f>VLOOKUP(C14,Unités!A:B,2,FALSE)</f>
        <v>115</v>
      </c>
      <c r="F14" s="135" t="s">
        <v>94</v>
      </c>
      <c r="G14" s="134">
        <v>1</v>
      </c>
      <c r="H14" s="168" t="str">
        <f t="shared" si="0"/>
        <v>Calebasse, petit</v>
      </c>
      <c r="I14" s="167" t="str">
        <f t="shared" si="1"/>
        <v>1151</v>
      </c>
      <c r="K14" s="168"/>
      <c r="L14" s="169"/>
    </row>
    <row r="15" spans="1:21" ht="16.5" customHeight="1" x14ac:dyDescent="0.25">
      <c r="A15" s="176" t="s">
        <v>273</v>
      </c>
      <c r="B15" s="187">
        <v>1</v>
      </c>
      <c r="C15" s="135" t="s">
        <v>133</v>
      </c>
      <c r="D15" s="167">
        <f>VLOOKUP(C15,Unités!A:B,2,FALSE)</f>
        <v>115</v>
      </c>
      <c r="F15" s="135" t="s">
        <v>97</v>
      </c>
      <c r="G15" s="134">
        <v>2</v>
      </c>
      <c r="H15" s="168" t="str">
        <f t="shared" si="0"/>
        <v>Calebasse, moyen</v>
      </c>
      <c r="I15" s="167" t="str">
        <f t="shared" si="1"/>
        <v>1152</v>
      </c>
      <c r="K15" s="168"/>
      <c r="L15" s="169"/>
    </row>
    <row r="16" spans="1:21" ht="16.5" customHeight="1" x14ac:dyDescent="0.25">
      <c r="A16" s="176" t="s">
        <v>273</v>
      </c>
      <c r="B16" s="187">
        <v>1</v>
      </c>
      <c r="C16" s="135" t="s">
        <v>133</v>
      </c>
      <c r="D16" s="167">
        <f>VLOOKUP(C16,Unités!A:B,2,FALSE)</f>
        <v>115</v>
      </c>
      <c r="F16" s="135" t="s">
        <v>96</v>
      </c>
      <c r="G16" s="134">
        <v>3</v>
      </c>
      <c r="H16" s="168" t="str">
        <f t="shared" si="0"/>
        <v>Calebasse, grand</v>
      </c>
      <c r="I16" s="167" t="str">
        <f t="shared" si="1"/>
        <v>1153</v>
      </c>
      <c r="K16" s="168"/>
      <c r="L16" s="169"/>
    </row>
    <row r="17" spans="1:12" ht="16.5" customHeight="1" x14ac:dyDescent="0.25">
      <c r="A17" s="176" t="s">
        <v>273</v>
      </c>
      <c r="B17" s="187">
        <v>1</v>
      </c>
      <c r="C17" s="135" t="s">
        <v>262</v>
      </c>
      <c r="D17" s="167" t="e">
        <f>VLOOKUP(C17,Unités!A:B,2,FALSE)</f>
        <v>#N/A</v>
      </c>
      <c r="F17" s="135" t="s">
        <v>109</v>
      </c>
      <c r="G17" s="134"/>
      <c r="H17" s="168" t="str">
        <f t="shared" si="0"/>
        <v>Quart-Yorouba</v>
      </c>
      <c r="K17" s="168"/>
      <c r="L17" s="169"/>
    </row>
    <row r="18" spans="1:12" ht="16.5" customHeight="1" x14ac:dyDescent="0.25">
      <c r="A18" s="176" t="s">
        <v>273</v>
      </c>
      <c r="B18" s="187">
        <v>1</v>
      </c>
      <c r="C18" s="135" t="s">
        <v>255</v>
      </c>
      <c r="D18" s="167" t="e">
        <f>VLOOKUP(C18,Unités!A:B,2,FALSE)</f>
        <v>#N/A</v>
      </c>
      <c r="F18" s="135" t="s">
        <v>109</v>
      </c>
      <c r="G18" s="134">
        <v>0</v>
      </c>
      <c r="H18" s="168" t="str">
        <f t="shared" si="0"/>
        <v xml:space="preserve">Demi-Yorouba </v>
      </c>
      <c r="I18" s="167" t="e">
        <f t="shared" si="1"/>
        <v>#N/A</v>
      </c>
      <c r="K18" s="168"/>
      <c r="L18" s="169"/>
    </row>
    <row r="19" spans="1:12" ht="16.5" customHeight="1" x14ac:dyDescent="0.25">
      <c r="A19" s="176" t="s">
        <v>273</v>
      </c>
      <c r="B19" s="187">
        <v>1</v>
      </c>
      <c r="C19" s="135" t="s">
        <v>127</v>
      </c>
      <c r="D19" s="167" t="e">
        <f>VLOOKUP(C19,Unités!A:B,2,FALSE)</f>
        <v>#N/A</v>
      </c>
      <c r="F19" s="135" t="s">
        <v>109</v>
      </c>
      <c r="G19" s="134">
        <v>0</v>
      </c>
      <c r="H19" s="168" t="str">
        <f t="shared" si="0"/>
        <v>Yorouba</v>
      </c>
      <c r="I19" s="167" t="e">
        <f t="shared" si="1"/>
        <v>#N/A</v>
      </c>
      <c r="K19" s="168"/>
      <c r="L19" s="169"/>
    </row>
    <row r="20" spans="1:12" ht="15" customHeight="1" x14ac:dyDescent="0.25">
      <c r="A20" s="176" t="s">
        <v>273</v>
      </c>
      <c r="B20" s="187">
        <v>1</v>
      </c>
      <c r="C20" s="135" t="s">
        <v>206</v>
      </c>
      <c r="D20" s="167" t="e">
        <f>VLOOKUP(C20,Unités!A:B,2,FALSE)</f>
        <v>#N/A</v>
      </c>
      <c r="F20" s="135" t="s">
        <v>109</v>
      </c>
      <c r="G20" s="134">
        <v>0</v>
      </c>
      <c r="H20" s="168" t="str">
        <f t="shared" si="0"/>
        <v>Tine</v>
      </c>
      <c r="I20" s="167" t="e">
        <f t="shared" si="1"/>
        <v>#N/A</v>
      </c>
      <c r="K20" s="168"/>
      <c r="L20" s="169"/>
    </row>
    <row r="21" spans="1:12" ht="15" customHeight="1" x14ac:dyDescent="0.25">
      <c r="A21" s="176" t="s">
        <v>208</v>
      </c>
      <c r="B21" s="187">
        <f>B7+1</f>
        <v>2</v>
      </c>
      <c r="C21" s="135" t="s">
        <v>77</v>
      </c>
      <c r="D21" s="167">
        <f>VLOOKUP(C21,Unités!A:B,2,FALSE)</f>
        <v>100</v>
      </c>
      <c r="F21" s="135" t="s">
        <v>109</v>
      </c>
      <c r="G21" s="134">
        <v>0</v>
      </c>
      <c r="H21" s="168" t="str">
        <f t="shared" si="0"/>
        <v>Kg</v>
      </c>
      <c r="I21" s="167" t="str">
        <f t="shared" si="1"/>
        <v>1000</v>
      </c>
      <c r="K21" s="168"/>
      <c r="L21" s="169"/>
    </row>
    <row r="22" spans="1:12" ht="15" customHeight="1" x14ac:dyDescent="0.25">
      <c r="A22" s="176" t="s">
        <v>208</v>
      </c>
      <c r="B22" s="187">
        <v>2</v>
      </c>
      <c r="C22" s="135" t="s">
        <v>211</v>
      </c>
      <c r="D22" s="167" t="e">
        <f>VLOOKUP(C22,Unités!A:B,2,FALSE)</f>
        <v>#N/A</v>
      </c>
      <c r="F22" s="135" t="s">
        <v>109</v>
      </c>
      <c r="G22" s="134">
        <v>0</v>
      </c>
      <c r="H22" s="168" t="str">
        <f t="shared" si="0"/>
        <v>Sac (25 Kg)</v>
      </c>
      <c r="I22" s="167" t="e">
        <f t="shared" si="1"/>
        <v>#N/A</v>
      </c>
      <c r="K22" s="168"/>
      <c r="L22" s="169"/>
    </row>
    <row r="23" spans="1:12" ht="15" customHeight="1" x14ac:dyDescent="0.25">
      <c r="A23" s="176" t="s">
        <v>208</v>
      </c>
      <c r="B23" s="187">
        <v>2</v>
      </c>
      <c r="C23" s="135" t="s">
        <v>210</v>
      </c>
      <c r="D23" s="167" t="e">
        <f>VLOOKUP(C23,Unités!A:B,2,FALSE)</f>
        <v>#N/A</v>
      </c>
      <c r="F23" s="135" t="s">
        <v>109</v>
      </c>
      <c r="G23" s="134">
        <v>0</v>
      </c>
      <c r="H23" s="168" t="str">
        <f t="shared" si="0"/>
        <v>Sac (50 Kg)</v>
      </c>
      <c r="I23" s="167" t="e">
        <f t="shared" si="1"/>
        <v>#N/A</v>
      </c>
      <c r="K23" s="168"/>
      <c r="L23" s="169"/>
    </row>
    <row r="24" spans="1:12" ht="15" customHeight="1" x14ac:dyDescent="0.25">
      <c r="A24" s="176" t="s">
        <v>208</v>
      </c>
      <c r="B24" s="187">
        <v>2</v>
      </c>
      <c r="C24" s="135" t="s">
        <v>212</v>
      </c>
      <c r="D24" s="167" t="e">
        <f>VLOOKUP(C24,Unités!A:B,2,FALSE)</f>
        <v>#N/A</v>
      </c>
      <c r="F24" s="135" t="s">
        <v>109</v>
      </c>
      <c r="G24" s="134">
        <v>0</v>
      </c>
      <c r="H24" s="168" t="str">
        <f t="shared" si="0"/>
        <v>Sac (100 Kg)</v>
      </c>
      <c r="I24" s="167" t="e">
        <f t="shared" si="1"/>
        <v>#N/A</v>
      </c>
      <c r="K24" s="168"/>
      <c r="L24" s="169"/>
    </row>
    <row r="25" spans="1:12" ht="15" customHeight="1" x14ac:dyDescent="0.25">
      <c r="A25" s="176" t="s">
        <v>208</v>
      </c>
      <c r="B25" s="187">
        <v>2</v>
      </c>
      <c r="C25" s="135" t="s">
        <v>233</v>
      </c>
      <c r="D25" s="167">
        <f>VLOOKUP(C25,Unités!A:B,2,FALSE)</f>
        <v>108</v>
      </c>
      <c r="F25" s="135" t="s">
        <v>105</v>
      </c>
      <c r="G25" s="134">
        <v>1</v>
      </c>
      <c r="H25" s="168" t="str">
        <f t="shared" si="0"/>
        <v xml:space="preserve">Boîte de tomate, petit </v>
      </c>
      <c r="I25" s="167" t="str">
        <f t="shared" si="1"/>
        <v>1081</v>
      </c>
      <c r="K25" s="168"/>
      <c r="L25" s="169"/>
    </row>
    <row r="26" spans="1:12" ht="15" customHeight="1" x14ac:dyDescent="0.25">
      <c r="A26" s="176" t="s">
        <v>208</v>
      </c>
      <c r="B26" s="187">
        <v>2</v>
      </c>
      <c r="C26" s="135" t="s">
        <v>233</v>
      </c>
      <c r="D26" s="167">
        <f>VLOOKUP(C26,Unités!A:B,2,FALSE)</f>
        <v>108</v>
      </c>
      <c r="F26" s="135" t="s">
        <v>95</v>
      </c>
      <c r="G26" s="134">
        <v>2</v>
      </c>
      <c r="H26" s="168" t="str">
        <f t="shared" si="0"/>
        <v xml:space="preserve">Boîte de tomate, moyen </v>
      </c>
      <c r="I26" s="167" t="str">
        <f t="shared" si="1"/>
        <v>1082</v>
      </c>
      <c r="K26" s="168"/>
      <c r="L26" s="169"/>
    </row>
    <row r="27" spans="1:12" ht="15" customHeight="1" x14ac:dyDescent="0.25">
      <c r="A27" s="176" t="s">
        <v>208</v>
      </c>
      <c r="B27" s="187">
        <v>2</v>
      </c>
      <c r="C27" s="135" t="s">
        <v>233</v>
      </c>
      <c r="D27" s="167">
        <f>VLOOKUP(C27,Unités!A:B,2,FALSE)</f>
        <v>108</v>
      </c>
      <c r="F27" s="135" t="s">
        <v>96</v>
      </c>
      <c r="G27" s="134">
        <v>3</v>
      </c>
      <c r="H27" s="168" t="str">
        <f t="shared" si="0"/>
        <v>Boîte de tomate, grand</v>
      </c>
      <c r="I27" s="167" t="str">
        <f t="shared" si="1"/>
        <v>1083</v>
      </c>
      <c r="K27" s="168"/>
      <c r="L27" s="169"/>
    </row>
    <row r="28" spans="1:12" ht="15" customHeight="1" x14ac:dyDescent="0.25">
      <c r="A28" s="176" t="s">
        <v>208</v>
      </c>
      <c r="B28" s="187">
        <v>2</v>
      </c>
      <c r="C28" s="135" t="s">
        <v>133</v>
      </c>
      <c r="D28" s="167">
        <f>VLOOKUP(C28,Unités!A:B,2,FALSE)</f>
        <v>115</v>
      </c>
      <c r="F28" s="135" t="s">
        <v>94</v>
      </c>
      <c r="G28" s="134">
        <v>1</v>
      </c>
      <c r="H28" s="168" t="str">
        <f t="shared" si="0"/>
        <v>Calebasse, petit</v>
      </c>
      <c r="I28" s="167" t="str">
        <f t="shared" si="1"/>
        <v>1151</v>
      </c>
      <c r="K28" s="168"/>
      <c r="L28" s="169"/>
    </row>
    <row r="29" spans="1:12" ht="15" customHeight="1" x14ac:dyDescent="0.25">
      <c r="A29" s="176" t="s">
        <v>208</v>
      </c>
      <c r="B29" s="187">
        <v>2</v>
      </c>
      <c r="C29" s="135" t="s">
        <v>133</v>
      </c>
      <c r="D29" s="167">
        <f>VLOOKUP(C29,Unités!A:B,2,FALSE)</f>
        <v>115</v>
      </c>
      <c r="F29" s="135" t="s">
        <v>97</v>
      </c>
      <c r="G29" s="134">
        <v>2</v>
      </c>
      <c r="H29" s="168" t="str">
        <f t="shared" si="0"/>
        <v>Calebasse, moyen</v>
      </c>
      <c r="I29" s="167" t="str">
        <f t="shared" si="1"/>
        <v>1152</v>
      </c>
      <c r="K29" s="168"/>
      <c r="L29" s="169"/>
    </row>
    <row r="30" spans="1:12" ht="15" customHeight="1" x14ac:dyDescent="0.25">
      <c r="A30" s="176" t="s">
        <v>208</v>
      </c>
      <c r="B30" s="187">
        <v>2</v>
      </c>
      <c r="C30" s="135" t="s">
        <v>133</v>
      </c>
      <c r="D30" s="167">
        <f>VLOOKUP(C30,Unités!A:B,2,FALSE)</f>
        <v>115</v>
      </c>
      <c r="F30" s="135" t="s">
        <v>96</v>
      </c>
      <c r="G30" s="134">
        <v>3</v>
      </c>
      <c r="H30" s="168" t="str">
        <f t="shared" si="0"/>
        <v>Calebasse, grand</v>
      </c>
      <c r="I30" s="167" t="str">
        <f t="shared" si="1"/>
        <v>1153</v>
      </c>
      <c r="K30" s="168"/>
      <c r="L30" s="169"/>
    </row>
    <row r="31" spans="1:12" ht="15" customHeight="1" x14ac:dyDescent="0.25">
      <c r="A31" s="176" t="s">
        <v>208</v>
      </c>
      <c r="B31" s="187">
        <v>2</v>
      </c>
      <c r="C31" s="135" t="s">
        <v>262</v>
      </c>
      <c r="D31" s="167" t="e">
        <f>VLOOKUP(C31,Unités!A:B,2,FALSE)</f>
        <v>#N/A</v>
      </c>
      <c r="G31" s="134"/>
      <c r="H31" s="168"/>
      <c r="K31" s="168"/>
      <c r="L31" s="169"/>
    </row>
    <row r="32" spans="1:12" ht="15" customHeight="1" x14ac:dyDescent="0.25">
      <c r="A32" s="176" t="s">
        <v>208</v>
      </c>
      <c r="B32" s="187">
        <v>2</v>
      </c>
      <c r="C32" s="135" t="s">
        <v>255</v>
      </c>
      <c r="D32" s="167" t="e">
        <f>VLOOKUP(C32,Unités!A:B,2,FALSE)</f>
        <v>#N/A</v>
      </c>
      <c r="F32" s="135" t="s">
        <v>109</v>
      </c>
      <c r="G32" s="134">
        <v>0</v>
      </c>
      <c r="H32" s="168" t="str">
        <f t="shared" si="0"/>
        <v xml:space="preserve">Demi-Yorouba </v>
      </c>
      <c r="I32" s="167" t="e">
        <f t="shared" si="1"/>
        <v>#N/A</v>
      </c>
      <c r="K32" s="168"/>
      <c r="L32" s="169"/>
    </row>
    <row r="33" spans="1:12" ht="15" customHeight="1" x14ac:dyDescent="0.25">
      <c r="A33" s="176" t="s">
        <v>208</v>
      </c>
      <c r="B33" s="187">
        <v>2</v>
      </c>
      <c r="C33" s="135" t="s">
        <v>127</v>
      </c>
      <c r="D33" s="167" t="e">
        <f>VLOOKUP(C33,Unités!A:B,2,FALSE)</f>
        <v>#N/A</v>
      </c>
      <c r="F33" s="135" t="s">
        <v>109</v>
      </c>
      <c r="G33" s="134">
        <v>0</v>
      </c>
      <c r="H33" s="168" t="str">
        <f t="shared" si="0"/>
        <v>Yorouba</v>
      </c>
      <c r="I33" s="167" t="e">
        <f t="shared" si="1"/>
        <v>#N/A</v>
      </c>
      <c r="K33" s="168"/>
      <c r="L33" s="169"/>
    </row>
    <row r="34" spans="1:12" ht="15" customHeight="1" x14ac:dyDescent="0.25">
      <c r="A34" s="176" t="s">
        <v>208</v>
      </c>
      <c r="B34" s="187">
        <v>2</v>
      </c>
      <c r="C34" s="135" t="s">
        <v>206</v>
      </c>
      <c r="D34" s="167" t="e">
        <f>VLOOKUP(C34,Unités!A:B,2,FALSE)</f>
        <v>#N/A</v>
      </c>
      <c r="F34" s="135" t="s">
        <v>109</v>
      </c>
      <c r="G34" s="134">
        <v>0</v>
      </c>
      <c r="H34" s="168" t="str">
        <f t="shared" si="0"/>
        <v>Tine</v>
      </c>
      <c r="I34" s="167" t="e">
        <f t="shared" si="1"/>
        <v>#N/A</v>
      </c>
      <c r="K34" s="168"/>
      <c r="L34" s="169"/>
    </row>
    <row r="35" spans="1:12" ht="15" customHeight="1" x14ac:dyDescent="0.25">
      <c r="A35" s="176" t="s">
        <v>213</v>
      </c>
      <c r="B35" s="187">
        <f>B21+1</f>
        <v>3</v>
      </c>
      <c r="C35" s="135" t="s">
        <v>77</v>
      </c>
      <c r="D35" s="167">
        <f>VLOOKUP(C35,Unités!A:B,2,FALSE)</f>
        <v>100</v>
      </c>
      <c r="F35" s="135" t="s">
        <v>109</v>
      </c>
      <c r="G35" s="134">
        <v>0</v>
      </c>
      <c r="H35" s="168" t="str">
        <f t="shared" si="0"/>
        <v>Kg</v>
      </c>
      <c r="I35" s="167" t="str">
        <f t="shared" si="1"/>
        <v>1000</v>
      </c>
      <c r="K35" s="168"/>
      <c r="L35" s="169"/>
    </row>
    <row r="36" spans="1:12" ht="15" customHeight="1" x14ac:dyDescent="0.25">
      <c r="A36" s="176" t="s">
        <v>213</v>
      </c>
      <c r="B36" s="187">
        <v>3</v>
      </c>
      <c r="C36" s="135" t="s">
        <v>211</v>
      </c>
      <c r="D36" s="167" t="e">
        <f>VLOOKUP(C36,Unités!A:B,2,FALSE)</f>
        <v>#N/A</v>
      </c>
      <c r="F36" s="135" t="s">
        <v>109</v>
      </c>
      <c r="G36" s="134">
        <v>0</v>
      </c>
      <c r="H36" s="168" t="str">
        <f>CONCATENATE(C36,IF(F36="N/A","",CONCATENATE(", ",F36)))</f>
        <v>Sac (25 Kg)</v>
      </c>
      <c r="I36" s="167" t="e">
        <f t="shared" si="1"/>
        <v>#N/A</v>
      </c>
      <c r="K36" s="168"/>
      <c r="L36" s="169"/>
    </row>
    <row r="37" spans="1:12" ht="15" customHeight="1" x14ac:dyDescent="0.25">
      <c r="A37" s="176" t="s">
        <v>213</v>
      </c>
      <c r="B37" s="187">
        <v>3</v>
      </c>
      <c r="C37" s="135" t="s">
        <v>210</v>
      </c>
      <c r="D37" s="167" t="e">
        <f>VLOOKUP(C37,Unités!A:B,2,FALSE)</f>
        <v>#N/A</v>
      </c>
      <c r="F37" s="135" t="s">
        <v>109</v>
      </c>
      <c r="G37" s="134">
        <v>0</v>
      </c>
      <c r="H37" s="168" t="str">
        <f>CONCATENATE(C37,IF(F37="N/A","",CONCATENATE(", ",F37)))</f>
        <v>Sac (50 Kg)</v>
      </c>
      <c r="I37" s="167" t="e">
        <f t="shared" si="1"/>
        <v>#N/A</v>
      </c>
      <c r="K37" s="168"/>
      <c r="L37" s="169"/>
    </row>
    <row r="38" spans="1:12" ht="15" customHeight="1" x14ac:dyDescent="0.25">
      <c r="A38" s="176" t="s">
        <v>213</v>
      </c>
      <c r="B38" s="187">
        <v>3</v>
      </c>
      <c r="C38" s="188" t="s">
        <v>249</v>
      </c>
      <c r="D38" s="167" t="e">
        <f>VLOOKUP(C38,Unités!A:B,2,FALSE)</f>
        <v>#N/A</v>
      </c>
      <c r="G38" s="134"/>
      <c r="H38" s="168"/>
      <c r="K38" s="168"/>
      <c r="L38" s="169"/>
    </row>
    <row r="39" spans="1:12" ht="15" customHeight="1" x14ac:dyDescent="0.25">
      <c r="A39" s="176" t="s">
        <v>214</v>
      </c>
      <c r="B39" s="187">
        <f>B35+1</f>
        <v>4</v>
      </c>
      <c r="C39" s="135" t="s">
        <v>77</v>
      </c>
      <c r="D39" s="167">
        <f>VLOOKUP(C39,Unités!A:B,2,FALSE)</f>
        <v>100</v>
      </c>
      <c r="F39" s="135" t="s">
        <v>109</v>
      </c>
      <c r="G39" s="134">
        <v>0</v>
      </c>
      <c r="H39" s="168" t="str">
        <f t="shared" si="0"/>
        <v>Kg</v>
      </c>
      <c r="I39" s="167" t="str">
        <f t="shared" si="1"/>
        <v>1000</v>
      </c>
      <c r="K39" s="168"/>
      <c r="L39" s="169"/>
    </row>
    <row r="40" spans="1:12" ht="15" customHeight="1" x14ac:dyDescent="0.25">
      <c r="A40" s="176" t="s">
        <v>214</v>
      </c>
      <c r="B40" s="187">
        <v>4</v>
      </c>
      <c r="C40" s="135" t="s">
        <v>211</v>
      </c>
      <c r="D40" s="167" t="e">
        <f>VLOOKUP(C40,Unités!A:B,2,FALSE)</f>
        <v>#N/A</v>
      </c>
      <c r="F40" s="135" t="s">
        <v>109</v>
      </c>
      <c r="G40" s="134">
        <v>0</v>
      </c>
      <c r="H40" s="168" t="str">
        <f t="shared" si="0"/>
        <v>Sac (25 Kg)</v>
      </c>
      <c r="I40" s="167" t="e">
        <f t="shared" si="1"/>
        <v>#N/A</v>
      </c>
      <c r="K40" s="168"/>
      <c r="L40" s="169"/>
    </row>
    <row r="41" spans="1:12" ht="15" customHeight="1" x14ac:dyDescent="0.25">
      <c r="A41" s="176" t="s">
        <v>214</v>
      </c>
      <c r="B41" s="187">
        <v>4</v>
      </c>
      <c r="C41" s="135" t="s">
        <v>210</v>
      </c>
      <c r="D41" s="167" t="e">
        <f>VLOOKUP(C41,Unités!A:B,2,FALSE)</f>
        <v>#N/A</v>
      </c>
      <c r="F41" s="135" t="s">
        <v>109</v>
      </c>
      <c r="G41" s="134">
        <v>0</v>
      </c>
      <c r="H41" s="168" t="str">
        <f t="shared" si="0"/>
        <v>Sac (50 Kg)</v>
      </c>
      <c r="I41" s="167" t="e">
        <f t="shared" si="1"/>
        <v>#N/A</v>
      </c>
      <c r="K41" s="168"/>
      <c r="L41" s="169"/>
    </row>
    <row r="42" spans="1:12" ht="15" customHeight="1" x14ac:dyDescent="0.25">
      <c r="A42" s="176" t="s">
        <v>214</v>
      </c>
      <c r="B42" s="170"/>
      <c r="C42" s="188" t="s">
        <v>249</v>
      </c>
      <c r="D42" s="167" t="e">
        <f>VLOOKUP(C42,Unités!A:B,2,FALSE)</f>
        <v>#N/A</v>
      </c>
      <c r="G42" s="134"/>
      <c r="H42" s="168"/>
      <c r="K42" s="168"/>
      <c r="L42" s="169"/>
    </row>
    <row r="43" spans="1:12" ht="15" customHeight="1" x14ac:dyDescent="0.25">
      <c r="A43" s="176" t="s">
        <v>207</v>
      </c>
      <c r="B43" s="187">
        <f>B39+1</f>
        <v>5</v>
      </c>
      <c r="C43" s="135" t="s">
        <v>259</v>
      </c>
      <c r="D43" s="167" t="e">
        <f>VLOOKUP(C43,Unités!A:B,2,FALSE)</f>
        <v>#N/A</v>
      </c>
      <c r="F43" s="135" t="s">
        <v>94</v>
      </c>
      <c r="G43" s="134">
        <v>1</v>
      </c>
      <c r="H43" s="168" t="str">
        <f t="shared" si="0"/>
        <v>Unite, petit</v>
      </c>
      <c r="I43" s="167" t="e">
        <f t="shared" si="1"/>
        <v>#N/A</v>
      </c>
      <c r="K43" s="168"/>
      <c r="L43" s="169"/>
    </row>
    <row r="44" spans="1:12" ht="15" customHeight="1" x14ac:dyDescent="0.25">
      <c r="A44" s="176" t="s">
        <v>207</v>
      </c>
      <c r="B44" s="187">
        <f>B40+1</f>
        <v>5</v>
      </c>
      <c r="C44" s="135" t="s">
        <v>259</v>
      </c>
      <c r="D44" s="167" t="e">
        <f>VLOOKUP(C44,Unités!A:B,2,FALSE)</f>
        <v>#N/A</v>
      </c>
      <c r="F44" s="135" t="s">
        <v>95</v>
      </c>
      <c r="G44" s="134">
        <v>2</v>
      </c>
      <c r="H44" s="168" t="str">
        <f t="shared" si="0"/>
        <v xml:space="preserve">Unite, moyen </v>
      </c>
      <c r="I44" s="167" t="e">
        <f t="shared" si="1"/>
        <v>#N/A</v>
      </c>
      <c r="K44" s="168"/>
      <c r="L44" s="169"/>
    </row>
    <row r="45" spans="1:12" ht="15" customHeight="1" x14ac:dyDescent="0.25">
      <c r="A45" s="176" t="s">
        <v>207</v>
      </c>
      <c r="B45" s="187">
        <f t="shared" ref="B45" si="2">B41+1</f>
        <v>5</v>
      </c>
      <c r="C45" s="135" t="s">
        <v>259</v>
      </c>
      <c r="D45" s="167" t="e">
        <f>VLOOKUP(C45,Unités!A:B,2,FALSE)</f>
        <v>#N/A</v>
      </c>
      <c r="F45" s="135" t="s">
        <v>96</v>
      </c>
      <c r="G45" s="134">
        <v>3</v>
      </c>
      <c r="H45" s="168" t="str">
        <f t="shared" si="0"/>
        <v>Unite, grand</v>
      </c>
      <c r="I45" s="167" t="e">
        <f t="shared" si="1"/>
        <v>#N/A</v>
      </c>
      <c r="K45" s="168"/>
      <c r="L45" s="169"/>
    </row>
    <row r="46" spans="1:12" ht="15" customHeight="1" x14ac:dyDescent="0.25">
      <c r="A46" s="176" t="s">
        <v>207</v>
      </c>
      <c r="B46" s="187">
        <v>5</v>
      </c>
      <c r="C46" s="135" t="s">
        <v>99</v>
      </c>
      <c r="D46" s="167" t="e">
        <f>VLOOKUP(C46,Unités!A:B,2,FALSE)</f>
        <v>#N/A</v>
      </c>
      <c r="F46" s="135" t="s">
        <v>94</v>
      </c>
      <c r="G46" s="134">
        <v>1</v>
      </c>
      <c r="H46" s="168" t="str">
        <f t="shared" si="0"/>
        <v>Tas, petit</v>
      </c>
      <c r="I46" s="167" t="e">
        <f t="shared" si="1"/>
        <v>#N/A</v>
      </c>
      <c r="K46" s="168"/>
      <c r="L46" s="169"/>
    </row>
    <row r="47" spans="1:12" ht="15" customHeight="1" x14ac:dyDescent="0.25">
      <c r="A47" s="176" t="s">
        <v>207</v>
      </c>
      <c r="B47" s="187">
        <v>5</v>
      </c>
      <c r="C47" s="135" t="s">
        <v>99</v>
      </c>
      <c r="D47" s="167" t="e">
        <f>VLOOKUP(C47,Unités!A:B,2,FALSE)</f>
        <v>#N/A</v>
      </c>
      <c r="F47" s="135" t="s">
        <v>95</v>
      </c>
      <c r="G47" s="134">
        <v>2</v>
      </c>
      <c r="H47" s="168" t="str">
        <f t="shared" si="0"/>
        <v xml:space="preserve">Tas, moyen </v>
      </c>
      <c r="I47" s="167" t="e">
        <f t="shared" si="1"/>
        <v>#N/A</v>
      </c>
      <c r="K47" s="168"/>
      <c r="L47" s="169"/>
    </row>
    <row r="48" spans="1:12" ht="15" customHeight="1" x14ac:dyDescent="0.25">
      <c r="A48" s="176" t="s">
        <v>207</v>
      </c>
      <c r="B48" s="187">
        <v>5</v>
      </c>
      <c r="C48" s="135" t="s">
        <v>99</v>
      </c>
      <c r="D48" s="167" t="e">
        <f>VLOOKUP(C48,Unités!A:B,2,FALSE)</f>
        <v>#N/A</v>
      </c>
      <c r="F48" s="135" t="s">
        <v>96</v>
      </c>
      <c r="G48" s="134">
        <v>3</v>
      </c>
      <c r="H48" s="168" t="str">
        <f t="shared" si="0"/>
        <v>Tas, grand</v>
      </c>
      <c r="I48" s="167" t="e">
        <f t="shared" si="1"/>
        <v>#N/A</v>
      </c>
      <c r="K48" s="168"/>
      <c r="L48" s="169"/>
    </row>
    <row r="49" spans="1:12" ht="15" customHeight="1" x14ac:dyDescent="0.25">
      <c r="A49" s="176" t="s">
        <v>207</v>
      </c>
      <c r="B49" s="187">
        <v>5</v>
      </c>
      <c r="C49" s="135" t="s">
        <v>211</v>
      </c>
      <c r="D49" s="167" t="e">
        <f>VLOOKUP(C49,Unités!A:B,2,FALSE)</f>
        <v>#N/A</v>
      </c>
      <c r="F49" s="135" t="s">
        <v>109</v>
      </c>
      <c r="G49" s="134">
        <v>0</v>
      </c>
      <c r="H49" s="168" t="str">
        <f t="shared" si="0"/>
        <v>Sac (25 Kg)</v>
      </c>
      <c r="I49" s="167" t="e">
        <f t="shared" si="1"/>
        <v>#N/A</v>
      </c>
      <c r="K49" s="168"/>
      <c r="L49" s="169"/>
    </row>
    <row r="50" spans="1:12" ht="15" customHeight="1" x14ac:dyDescent="0.25">
      <c r="A50" s="176" t="s">
        <v>207</v>
      </c>
      <c r="B50" s="187">
        <v>5</v>
      </c>
      <c r="C50" s="135" t="s">
        <v>210</v>
      </c>
      <c r="D50" s="167" t="e">
        <f>VLOOKUP(C50,Unités!A:B,2,FALSE)</f>
        <v>#N/A</v>
      </c>
      <c r="F50" s="135" t="s">
        <v>109</v>
      </c>
      <c r="G50" s="134">
        <v>0</v>
      </c>
      <c r="H50" s="168" t="str">
        <f t="shared" si="0"/>
        <v>Sac (50 Kg)</v>
      </c>
      <c r="I50" s="167" t="e">
        <f t="shared" si="1"/>
        <v>#N/A</v>
      </c>
      <c r="K50" s="168"/>
      <c r="L50" s="169"/>
    </row>
    <row r="51" spans="1:12" ht="15" customHeight="1" x14ac:dyDescent="0.25">
      <c r="A51" s="176" t="s">
        <v>207</v>
      </c>
      <c r="B51" s="187">
        <v>5</v>
      </c>
      <c r="C51" s="135" t="s">
        <v>212</v>
      </c>
      <c r="D51" s="167" t="e">
        <f>VLOOKUP(C51,Unités!A:B,2,FALSE)</f>
        <v>#N/A</v>
      </c>
      <c r="F51" s="135" t="s">
        <v>109</v>
      </c>
      <c r="G51" s="134">
        <v>0</v>
      </c>
      <c r="H51" s="168" t="str">
        <f t="shared" si="0"/>
        <v>Sac (100 Kg)</v>
      </c>
      <c r="I51" s="167" t="e">
        <f t="shared" si="1"/>
        <v>#N/A</v>
      </c>
      <c r="K51" s="168"/>
      <c r="L51" s="169"/>
    </row>
    <row r="52" spans="1:12" ht="15" customHeight="1" x14ac:dyDescent="0.25">
      <c r="A52" s="176" t="s">
        <v>47</v>
      </c>
      <c r="B52" s="187">
        <f>B43+1</f>
        <v>6</v>
      </c>
      <c r="C52" s="135" t="s">
        <v>77</v>
      </c>
      <c r="D52" s="167">
        <f>VLOOKUP(C52,Unités!A:B,2,FALSE)</f>
        <v>100</v>
      </c>
      <c r="F52" s="135" t="s">
        <v>109</v>
      </c>
      <c r="G52" s="134">
        <v>0</v>
      </c>
      <c r="H52" s="168" t="str">
        <f t="shared" si="0"/>
        <v>Kg</v>
      </c>
      <c r="I52" s="167" t="str">
        <f t="shared" si="1"/>
        <v>1000</v>
      </c>
      <c r="K52" s="168"/>
      <c r="L52" s="169"/>
    </row>
    <row r="53" spans="1:12" ht="15" customHeight="1" x14ac:dyDescent="0.25">
      <c r="A53" s="176" t="s">
        <v>47</v>
      </c>
      <c r="B53" s="187">
        <v>6</v>
      </c>
      <c r="C53" s="135" t="s">
        <v>211</v>
      </c>
      <c r="D53" s="167" t="e">
        <f>VLOOKUP(C53,Unités!A:B,2,FALSE)</f>
        <v>#N/A</v>
      </c>
      <c r="F53" s="135" t="s">
        <v>109</v>
      </c>
      <c r="G53" s="134">
        <v>0</v>
      </c>
      <c r="H53" s="168" t="str">
        <f t="shared" si="0"/>
        <v>Sac (25 Kg)</v>
      </c>
      <c r="I53" s="167" t="e">
        <f t="shared" si="1"/>
        <v>#N/A</v>
      </c>
      <c r="K53" s="168"/>
      <c r="L53" s="169"/>
    </row>
    <row r="54" spans="1:12" ht="15" customHeight="1" x14ac:dyDescent="0.25">
      <c r="A54" s="176" t="s">
        <v>47</v>
      </c>
      <c r="B54" s="187">
        <v>6</v>
      </c>
      <c r="C54" s="135" t="s">
        <v>210</v>
      </c>
      <c r="D54" s="167" t="e">
        <f>VLOOKUP(C54,Unités!A:B,2,FALSE)</f>
        <v>#N/A</v>
      </c>
      <c r="F54" s="135" t="s">
        <v>109</v>
      </c>
      <c r="G54" s="134">
        <v>0</v>
      </c>
      <c r="H54" s="168" t="str">
        <f t="shared" si="0"/>
        <v>Sac (50 Kg)</v>
      </c>
      <c r="I54" s="167" t="e">
        <f t="shared" si="1"/>
        <v>#N/A</v>
      </c>
      <c r="K54" s="168"/>
      <c r="L54" s="169"/>
    </row>
    <row r="55" spans="1:12" ht="15" customHeight="1" x14ac:dyDescent="0.25">
      <c r="A55" s="176" t="s">
        <v>47</v>
      </c>
      <c r="B55" s="187">
        <v>6</v>
      </c>
      <c r="C55" s="135" t="s">
        <v>212</v>
      </c>
      <c r="D55" s="167" t="e">
        <f>VLOOKUP(C55,Unités!A:B,2,FALSE)</f>
        <v>#N/A</v>
      </c>
      <c r="F55" s="135" t="s">
        <v>109</v>
      </c>
      <c r="G55" s="134">
        <v>0</v>
      </c>
      <c r="H55" s="168" t="str">
        <f t="shared" si="0"/>
        <v>Sac (100 Kg)</v>
      </c>
      <c r="I55" s="167" t="e">
        <f t="shared" si="1"/>
        <v>#N/A</v>
      </c>
      <c r="K55" s="168"/>
      <c r="L55" s="169"/>
    </row>
    <row r="56" spans="1:12" ht="15" customHeight="1" x14ac:dyDescent="0.25">
      <c r="A56" s="176" t="s">
        <v>47</v>
      </c>
      <c r="B56" s="187">
        <v>6</v>
      </c>
      <c r="C56" s="135" t="s">
        <v>233</v>
      </c>
      <c r="D56" s="167">
        <f>VLOOKUP(C56,Unités!A:B,2,FALSE)</f>
        <v>108</v>
      </c>
      <c r="F56" s="135" t="s">
        <v>105</v>
      </c>
      <c r="G56" s="134">
        <v>1</v>
      </c>
      <c r="H56" s="168" t="str">
        <f t="shared" si="0"/>
        <v xml:space="preserve">Boîte de tomate, petit </v>
      </c>
      <c r="I56" s="167" t="str">
        <f t="shared" si="1"/>
        <v>1081</v>
      </c>
      <c r="K56" s="168"/>
      <c r="L56" s="169"/>
    </row>
    <row r="57" spans="1:12" ht="15" customHeight="1" x14ac:dyDescent="0.25">
      <c r="A57" s="176" t="s">
        <v>47</v>
      </c>
      <c r="B57" s="187">
        <v>6</v>
      </c>
      <c r="C57" s="135" t="s">
        <v>233</v>
      </c>
      <c r="D57" s="167">
        <f>VLOOKUP(C57,Unités!A:B,2,FALSE)</f>
        <v>108</v>
      </c>
      <c r="F57" s="135" t="s">
        <v>95</v>
      </c>
      <c r="G57" s="134">
        <v>2</v>
      </c>
      <c r="H57" s="168" t="str">
        <f t="shared" si="0"/>
        <v xml:space="preserve">Boîte de tomate, moyen </v>
      </c>
      <c r="I57" s="167" t="str">
        <f t="shared" si="1"/>
        <v>1082</v>
      </c>
      <c r="K57" s="168"/>
      <c r="L57" s="169"/>
    </row>
    <row r="58" spans="1:12" ht="15" customHeight="1" x14ac:dyDescent="0.25">
      <c r="A58" s="176" t="s">
        <v>47</v>
      </c>
      <c r="B58" s="187">
        <v>6</v>
      </c>
      <c r="C58" s="135" t="s">
        <v>233</v>
      </c>
      <c r="D58" s="167">
        <f>VLOOKUP(C58,Unités!A:B,2,FALSE)</f>
        <v>108</v>
      </c>
      <c r="F58" s="135" t="s">
        <v>96</v>
      </c>
      <c r="G58" s="134">
        <v>3</v>
      </c>
      <c r="H58" s="168" t="str">
        <f t="shared" si="0"/>
        <v>Boîte de tomate, grand</v>
      </c>
      <c r="I58" s="167" t="str">
        <f t="shared" si="1"/>
        <v>1083</v>
      </c>
      <c r="K58" s="168"/>
      <c r="L58" s="169"/>
    </row>
    <row r="59" spans="1:12" ht="15" customHeight="1" x14ac:dyDescent="0.25">
      <c r="A59" s="176" t="s">
        <v>47</v>
      </c>
      <c r="B59" s="187">
        <v>6</v>
      </c>
      <c r="C59" s="135" t="s">
        <v>133</v>
      </c>
      <c r="D59" s="167">
        <f>VLOOKUP(C59,Unités!A:B,2,FALSE)</f>
        <v>115</v>
      </c>
      <c r="F59" s="135" t="s">
        <v>94</v>
      </c>
      <c r="G59" s="134">
        <v>1</v>
      </c>
      <c r="H59" s="168" t="str">
        <f t="shared" si="0"/>
        <v>Calebasse, petit</v>
      </c>
      <c r="I59" s="167" t="str">
        <f t="shared" si="1"/>
        <v>1151</v>
      </c>
      <c r="K59" s="168"/>
      <c r="L59" s="169"/>
    </row>
    <row r="60" spans="1:12" ht="15" customHeight="1" x14ac:dyDescent="0.25">
      <c r="A60" s="176" t="s">
        <v>47</v>
      </c>
      <c r="B60" s="187">
        <v>6</v>
      </c>
      <c r="C60" s="135" t="s">
        <v>133</v>
      </c>
      <c r="D60" s="167">
        <f>VLOOKUP(C60,Unités!A:B,2,FALSE)</f>
        <v>115</v>
      </c>
      <c r="F60" s="135" t="s">
        <v>97</v>
      </c>
      <c r="G60" s="134">
        <v>2</v>
      </c>
      <c r="H60" s="168" t="str">
        <f t="shared" si="0"/>
        <v>Calebasse, moyen</v>
      </c>
      <c r="I60" s="167" t="str">
        <f t="shared" si="1"/>
        <v>1152</v>
      </c>
      <c r="K60" s="168"/>
      <c r="L60" s="169"/>
    </row>
    <row r="61" spans="1:12" ht="15" customHeight="1" x14ac:dyDescent="0.25">
      <c r="A61" s="176" t="s">
        <v>47</v>
      </c>
      <c r="B61" s="187">
        <v>6</v>
      </c>
      <c r="C61" s="135" t="s">
        <v>133</v>
      </c>
      <c r="D61" s="167">
        <f>VLOOKUP(C61,Unités!A:B,2,FALSE)</f>
        <v>115</v>
      </c>
      <c r="F61" s="135" t="s">
        <v>96</v>
      </c>
      <c r="G61" s="134">
        <v>3</v>
      </c>
      <c r="H61" s="168" t="str">
        <f t="shared" si="0"/>
        <v>Calebasse, grand</v>
      </c>
      <c r="I61" s="167" t="str">
        <f t="shared" si="1"/>
        <v>1153</v>
      </c>
      <c r="K61" s="168"/>
      <c r="L61" s="169"/>
    </row>
    <row r="62" spans="1:12" ht="15" customHeight="1" x14ac:dyDescent="0.25">
      <c r="A62" s="176" t="s">
        <v>47</v>
      </c>
      <c r="B62" s="187">
        <v>6</v>
      </c>
      <c r="C62" s="135" t="s">
        <v>209</v>
      </c>
      <c r="D62" s="167" t="e">
        <f>VLOOKUP(C62,Unités!A:B,2,FALSE)</f>
        <v>#N/A</v>
      </c>
      <c r="F62" s="135" t="s">
        <v>109</v>
      </c>
      <c r="G62" s="134">
        <v>0</v>
      </c>
      <c r="H62" s="168" t="str">
        <f t="shared" si="0"/>
        <v>Demi-Yorouba</v>
      </c>
      <c r="I62" s="167" t="e">
        <f t="shared" si="1"/>
        <v>#N/A</v>
      </c>
      <c r="K62" s="168"/>
      <c r="L62" s="169"/>
    </row>
    <row r="63" spans="1:12" ht="15" customHeight="1" x14ac:dyDescent="0.25">
      <c r="A63" s="176" t="s">
        <v>47</v>
      </c>
      <c r="B63" s="187">
        <v>6</v>
      </c>
      <c r="C63" s="135" t="s">
        <v>127</v>
      </c>
      <c r="D63" s="167" t="e">
        <f>VLOOKUP(C63,Unités!A:B,2,FALSE)</f>
        <v>#N/A</v>
      </c>
      <c r="F63" s="135" t="s">
        <v>109</v>
      </c>
      <c r="G63" s="134">
        <v>0</v>
      </c>
      <c r="H63" s="168" t="str">
        <f t="shared" si="0"/>
        <v>Yorouba</v>
      </c>
      <c r="I63" s="167" t="e">
        <f t="shared" si="1"/>
        <v>#N/A</v>
      </c>
      <c r="K63" s="168"/>
      <c r="L63" s="169"/>
    </row>
    <row r="64" spans="1:12" ht="15" customHeight="1" x14ac:dyDescent="0.25">
      <c r="A64" s="176" t="s">
        <v>47</v>
      </c>
      <c r="B64" s="187">
        <v>6</v>
      </c>
      <c r="C64" s="135" t="s">
        <v>206</v>
      </c>
      <c r="D64" s="167" t="e">
        <f>VLOOKUP(C64,Unités!A:B,2,FALSE)</f>
        <v>#N/A</v>
      </c>
      <c r="F64" s="135" t="s">
        <v>109</v>
      </c>
      <c r="G64" s="134">
        <v>0</v>
      </c>
      <c r="H64" s="168" t="str">
        <f t="shared" si="0"/>
        <v>Tine</v>
      </c>
      <c r="I64" s="167" t="e">
        <f t="shared" si="1"/>
        <v>#N/A</v>
      </c>
      <c r="K64" s="168"/>
      <c r="L64" s="169"/>
    </row>
    <row r="65" spans="1:12" ht="15" customHeight="1" x14ac:dyDescent="0.25">
      <c r="A65" s="176" t="s">
        <v>258</v>
      </c>
      <c r="B65" s="187">
        <f>B52+1</f>
        <v>7</v>
      </c>
      <c r="C65" s="135" t="s">
        <v>77</v>
      </c>
      <c r="D65" s="167">
        <f>VLOOKUP(C65,Unités!A:B,2,FALSE)</f>
        <v>100</v>
      </c>
      <c r="F65" s="135" t="s">
        <v>109</v>
      </c>
      <c r="G65" s="134">
        <v>0</v>
      </c>
      <c r="H65" s="168" t="str">
        <f t="shared" si="0"/>
        <v>Kg</v>
      </c>
      <c r="I65" s="167" t="str">
        <f t="shared" si="1"/>
        <v>1000</v>
      </c>
      <c r="K65" s="168"/>
      <c r="L65" s="169"/>
    </row>
    <row r="66" spans="1:12" ht="15" customHeight="1" x14ac:dyDescent="0.25">
      <c r="A66" s="176" t="s">
        <v>258</v>
      </c>
      <c r="B66" s="187">
        <v>7</v>
      </c>
      <c r="C66" s="135" t="s">
        <v>211</v>
      </c>
      <c r="D66" s="167" t="e">
        <f>VLOOKUP(C66,Unités!A:B,2,FALSE)</f>
        <v>#N/A</v>
      </c>
      <c r="F66" s="135" t="s">
        <v>109</v>
      </c>
      <c r="G66" s="134">
        <v>0</v>
      </c>
      <c r="H66" s="168" t="str">
        <f t="shared" si="0"/>
        <v>Sac (25 Kg)</v>
      </c>
      <c r="I66" s="167" t="e">
        <f t="shared" si="1"/>
        <v>#N/A</v>
      </c>
      <c r="K66" s="168"/>
      <c r="L66" s="169"/>
    </row>
    <row r="67" spans="1:12" ht="15" customHeight="1" x14ac:dyDescent="0.25">
      <c r="A67" s="176" t="s">
        <v>258</v>
      </c>
      <c r="B67" s="187">
        <v>7</v>
      </c>
      <c r="C67" s="135" t="s">
        <v>210</v>
      </c>
      <c r="D67" s="167" t="e">
        <f>VLOOKUP(C67,Unités!A:B,2,FALSE)</f>
        <v>#N/A</v>
      </c>
      <c r="F67" s="135" t="s">
        <v>109</v>
      </c>
      <c r="G67" s="134">
        <v>0</v>
      </c>
      <c r="H67" s="168" t="str">
        <f t="shared" si="0"/>
        <v>Sac (50 Kg)</v>
      </c>
      <c r="I67" s="167" t="e">
        <f t="shared" si="1"/>
        <v>#N/A</v>
      </c>
      <c r="K67" s="168"/>
      <c r="L67" s="169"/>
    </row>
    <row r="68" spans="1:12" ht="15" customHeight="1" x14ac:dyDescent="0.25">
      <c r="A68" s="176" t="s">
        <v>258</v>
      </c>
      <c r="B68" s="187">
        <v>7</v>
      </c>
      <c r="C68" s="135" t="s">
        <v>212</v>
      </c>
      <c r="D68" s="167" t="e">
        <f>VLOOKUP(C68,Unités!A:B,2,FALSE)</f>
        <v>#N/A</v>
      </c>
      <c r="F68" s="135" t="s">
        <v>109</v>
      </c>
      <c r="G68" s="134">
        <v>0</v>
      </c>
      <c r="H68" s="168" t="str">
        <f t="shared" si="0"/>
        <v>Sac (100 Kg)</v>
      </c>
      <c r="I68" s="167" t="e">
        <f t="shared" si="1"/>
        <v>#N/A</v>
      </c>
      <c r="K68" s="168"/>
      <c r="L68" s="169"/>
    </row>
    <row r="69" spans="1:12" ht="15" customHeight="1" x14ac:dyDescent="0.25">
      <c r="A69" s="176" t="s">
        <v>258</v>
      </c>
      <c r="B69" s="187">
        <v>7</v>
      </c>
      <c r="C69" s="135" t="s">
        <v>233</v>
      </c>
      <c r="D69" s="167">
        <f>VLOOKUP(C69,Unités!A:B,2,FALSE)</f>
        <v>108</v>
      </c>
      <c r="F69" s="135" t="s">
        <v>105</v>
      </c>
      <c r="G69" s="134">
        <v>1</v>
      </c>
      <c r="H69" s="168" t="str">
        <f t="shared" si="0"/>
        <v xml:space="preserve">Boîte de tomate, petit </v>
      </c>
      <c r="I69" s="167" t="str">
        <f t="shared" si="1"/>
        <v>1081</v>
      </c>
      <c r="K69" s="168"/>
      <c r="L69" s="169"/>
    </row>
    <row r="70" spans="1:12" ht="15" customHeight="1" x14ac:dyDescent="0.25">
      <c r="A70" s="176" t="s">
        <v>258</v>
      </c>
      <c r="B70" s="187">
        <v>7</v>
      </c>
      <c r="C70" s="135" t="s">
        <v>233</v>
      </c>
      <c r="D70" s="167">
        <f>VLOOKUP(C70,Unités!A:B,2,FALSE)</f>
        <v>108</v>
      </c>
      <c r="F70" s="135" t="s">
        <v>95</v>
      </c>
      <c r="G70" s="134">
        <v>2</v>
      </c>
      <c r="H70" s="168" t="str">
        <f t="shared" si="0"/>
        <v xml:space="preserve">Boîte de tomate, moyen </v>
      </c>
      <c r="I70" s="167" t="str">
        <f t="shared" si="1"/>
        <v>1082</v>
      </c>
      <c r="K70" s="168"/>
      <c r="L70" s="169"/>
    </row>
    <row r="71" spans="1:12" ht="15" customHeight="1" x14ac:dyDescent="0.25">
      <c r="A71" s="176" t="s">
        <v>258</v>
      </c>
      <c r="B71" s="187">
        <v>7</v>
      </c>
      <c r="C71" s="135" t="s">
        <v>233</v>
      </c>
      <c r="D71" s="167">
        <f>VLOOKUP(C71,Unités!A:B,2,FALSE)</f>
        <v>108</v>
      </c>
      <c r="F71" s="135" t="s">
        <v>96</v>
      </c>
      <c r="G71" s="134">
        <v>3</v>
      </c>
      <c r="H71" s="168" t="str">
        <f t="shared" si="0"/>
        <v>Boîte de tomate, grand</v>
      </c>
      <c r="I71" s="167" t="str">
        <f t="shared" si="1"/>
        <v>1083</v>
      </c>
      <c r="K71" s="168"/>
      <c r="L71" s="169"/>
    </row>
    <row r="72" spans="1:12" ht="15" customHeight="1" x14ac:dyDescent="0.25">
      <c r="A72" s="176" t="s">
        <v>258</v>
      </c>
      <c r="B72" s="187">
        <v>7</v>
      </c>
      <c r="C72" s="135" t="s">
        <v>133</v>
      </c>
      <c r="D72" s="167">
        <f>VLOOKUP(C72,Unités!A:B,2,FALSE)</f>
        <v>115</v>
      </c>
      <c r="F72" s="135" t="s">
        <v>94</v>
      </c>
      <c r="G72" s="134">
        <v>1</v>
      </c>
      <c r="H72" s="168" t="str">
        <f t="shared" si="0"/>
        <v>Calebasse, petit</v>
      </c>
      <c r="I72" s="167" t="str">
        <f t="shared" si="1"/>
        <v>1151</v>
      </c>
      <c r="K72" s="168"/>
      <c r="L72" s="169"/>
    </row>
    <row r="73" spans="1:12" ht="15" customHeight="1" x14ac:dyDescent="0.25">
      <c r="A73" s="176" t="s">
        <v>258</v>
      </c>
      <c r="B73" s="187">
        <v>7</v>
      </c>
      <c r="C73" s="135" t="s">
        <v>133</v>
      </c>
      <c r="D73" s="167">
        <f>VLOOKUP(C73,Unités!A:B,2,FALSE)</f>
        <v>115</v>
      </c>
      <c r="F73" s="135" t="s">
        <v>97</v>
      </c>
      <c r="G73" s="134">
        <v>2</v>
      </c>
      <c r="H73" s="168" t="str">
        <f t="shared" si="0"/>
        <v>Calebasse, moyen</v>
      </c>
      <c r="I73" s="167" t="str">
        <f t="shared" si="1"/>
        <v>1152</v>
      </c>
      <c r="K73" s="168"/>
      <c r="L73" s="169"/>
    </row>
    <row r="74" spans="1:12" ht="15" customHeight="1" x14ac:dyDescent="0.25">
      <c r="A74" s="176" t="s">
        <v>258</v>
      </c>
      <c r="B74" s="187">
        <v>7</v>
      </c>
      <c r="C74" s="135" t="s">
        <v>133</v>
      </c>
      <c r="D74" s="167">
        <f>VLOOKUP(C74,Unités!A:B,2,FALSE)</f>
        <v>115</v>
      </c>
      <c r="F74" s="135" t="s">
        <v>96</v>
      </c>
      <c r="G74" s="134">
        <v>3</v>
      </c>
      <c r="H74" s="168" t="str">
        <f t="shared" si="0"/>
        <v>Calebasse, grand</v>
      </c>
      <c r="I74" s="167" t="str">
        <f t="shared" si="1"/>
        <v>1153</v>
      </c>
      <c r="K74" s="168"/>
      <c r="L74" s="169"/>
    </row>
    <row r="75" spans="1:12" ht="15" customHeight="1" x14ac:dyDescent="0.25">
      <c r="A75" s="176" t="s">
        <v>258</v>
      </c>
      <c r="B75" s="187">
        <v>7</v>
      </c>
      <c r="C75" s="135" t="s">
        <v>255</v>
      </c>
      <c r="D75" s="167" t="e">
        <f>VLOOKUP(C75,Unités!A:B,2,FALSE)</f>
        <v>#N/A</v>
      </c>
      <c r="F75" s="135" t="s">
        <v>109</v>
      </c>
      <c r="G75" s="134">
        <v>0</v>
      </c>
      <c r="H75" s="168" t="str">
        <f t="shared" si="0"/>
        <v xml:space="preserve">Demi-Yorouba </v>
      </c>
      <c r="I75" s="167" t="e">
        <f t="shared" si="1"/>
        <v>#N/A</v>
      </c>
      <c r="K75" s="168"/>
      <c r="L75" s="169"/>
    </row>
    <row r="76" spans="1:12" ht="15" customHeight="1" x14ac:dyDescent="0.25">
      <c r="A76" s="176" t="s">
        <v>258</v>
      </c>
      <c r="B76" s="187">
        <v>7</v>
      </c>
      <c r="C76" s="135" t="s">
        <v>127</v>
      </c>
      <c r="D76" s="167" t="e">
        <f>VLOOKUP(C76,Unités!A:B,2,FALSE)</f>
        <v>#N/A</v>
      </c>
      <c r="F76" s="135" t="s">
        <v>109</v>
      </c>
      <c r="G76" s="134">
        <v>0</v>
      </c>
      <c r="H76" s="168" t="str">
        <f t="shared" ref="H76:H126" si="3">CONCATENATE(C76,IF(F76="N/A","",CONCATENATE(", ",F76)))</f>
        <v>Yorouba</v>
      </c>
      <c r="I76" s="167" t="e">
        <f t="shared" ref="I76:I126" si="4">CONCATENATE(D76,G76)</f>
        <v>#N/A</v>
      </c>
      <c r="K76" s="168"/>
      <c r="L76" s="169"/>
    </row>
    <row r="77" spans="1:12" ht="15" customHeight="1" x14ac:dyDescent="0.25">
      <c r="A77" s="176" t="s">
        <v>258</v>
      </c>
      <c r="B77" s="187">
        <v>7</v>
      </c>
      <c r="C77" s="135" t="s">
        <v>206</v>
      </c>
      <c r="D77" s="167" t="e">
        <f>VLOOKUP(C77,Unités!A:B,2,FALSE)</f>
        <v>#N/A</v>
      </c>
      <c r="F77" s="135" t="s">
        <v>109</v>
      </c>
      <c r="G77" s="134">
        <v>0</v>
      </c>
      <c r="H77" s="168" t="str">
        <f t="shared" si="3"/>
        <v>Tine</v>
      </c>
      <c r="I77" s="167" t="e">
        <f t="shared" si="4"/>
        <v>#N/A</v>
      </c>
      <c r="K77" s="168"/>
      <c r="L77" s="169"/>
    </row>
    <row r="78" spans="1:12" ht="15" customHeight="1" x14ac:dyDescent="0.25">
      <c r="A78" s="176" t="s">
        <v>48</v>
      </c>
      <c r="B78" s="187">
        <f>B65+1</f>
        <v>8</v>
      </c>
      <c r="C78" s="135" t="s">
        <v>77</v>
      </c>
      <c r="D78" s="167">
        <f>VLOOKUP(C78,Unités!A:B,2,FALSE)</f>
        <v>100</v>
      </c>
      <c r="F78" s="135" t="s">
        <v>109</v>
      </c>
      <c r="G78" s="134">
        <v>0</v>
      </c>
      <c r="H78" s="168" t="str">
        <f t="shared" si="3"/>
        <v>Kg</v>
      </c>
      <c r="I78" s="167" t="str">
        <f t="shared" si="4"/>
        <v>1000</v>
      </c>
      <c r="K78" s="168"/>
      <c r="L78" s="169"/>
    </row>
    <row r="79" spans="1:12" ht="15" customHeight="1" x14ac:dyDescent="0.25">
      <c r="A79" s="176" t="s">
        <v>48</v>
      </c>
      <c r="B79" s="187">
        <v>8</v>
      </c>
      <c r="C79" s="135" t="s">
        <v>211</v>
      </c>
      <c r="D79" s="167" t="e">
        <f>VLOOKUP(C79,Unités!A:B,2,FALSE)</f>
        <v>#N/A</v>
      </c>
      <c r="F79" s="135" t="s">
        <v>109</v>
      </c>
      <c r="G79" s="134">
        <v>0</v>
      </c>
      <c r="H79" s="168" t="str">
        <f t="shared" si="3"/>
        <v>Sac (25 Kg)</v>
      </c>
      <c r="I79" s="167" t="e">
        <f t="shared" si="4"/>
        <v>#N/A</v>
      </c>
      <c r="K79" s="168"/>
      <c r="L79" s="169"/>
    </row>
    <row r="80" spans="1:12" ht="15" customHeight="1" x14ac:dyDescent="0.25">
      <c r="A80" s="176" t="s">
        <v>48</v>
      </c>
      <c r="B80" s="187">
        <v>8</v>
      </c>
      <c r="C80" s="135" t="s">
        <v>210</v>
      </c>
      <c r="D80" s="167" t="e">
        <f>VLOOKUP(C80,Unités!A:B,2,FALSE)</f>
        <v>#N/A</v>
      </c>
      <c r="F80" s="135" t="s">
        <v>109</v>
      </c>
      <c r="G80" s="134">
        <v>0</v>
      </c>
      <c r="H80" s="168" t="str">
        <f t="shared" si="3"/>
        <v>Sac (50 Kg)</v>
      </c>
      <c r="I80" s="167" t="e">
        <f t="shared" si="4"/>
        <v>#N/A</v>
      </c>
      <c r="K80" s="168"/>
      <c r="L80" s="169"/>
    </row>
    <row r="81" spans="1:12" ht="15" customHeight="1" x14ac:dyDescent="0.25">
      <c r="A81" s="176" t="s">
        <v>48</v>
      </c>
      <c r="B81" s="187">
        <v>8</v>
      </c>
      <c r="C81" s="135" t="s">
        <v>212</v>
      </c>
      <c r="D81" s="167" t="e">
        <f>VLOOKUP(C81,Unités!A:B,2,FALSE)</f>
        <v>#N/A</v>
      </c>
      <c r="F81" s="135" t="s">
        <v>109</v>
      </c>
      <c r="G81" s="134">
        <v>0</v>
      </c>
      <c r="H81" s="168" t="str">
        <f t="shared" si="3"/>
        <v>Sac (100 Kg)</v>
      </c>
      <c r="I81" s="167" t="e">
        <f t="shared" si="4"/>
        <v>#N/A</v>
      </c>
      <c r="K81" s="168"/>
      <c r="L81" s="169"/>
    </row>
    <row r="82" spans="1:12" ht="15" customHeight="1" x14ac:dyDescent="0.25">
      <c r="A82" s="176" t="s">
        <v>48</v>
      </c>
      <c r="B82" s="187">
        <v>8</v>
      </c>
      <c r="C82" s="135" t="s">
        <v>233</v>
      </c>
      <c r="D82" s="167">
        <f>VLOOKUP(C82,Unités!A:B,2,FALSE)</f>
        <v>108</v>
      </c>
      <c r="F82" s="135" t="s">
        <v>105</v>
      </c>
      <c r="G82" s="134">
        <v>1</v>
      </c>
      <c r="H82" s="168" t="str">
        <f t="shared" si="3"/>
        <v xml:space="preserve">Boîte de tomate, petit </v>
      </c>
      <c r="I82" s="167" t="str">
        <f t="shared" si="4"/>
        <v>1081</v>
      </c>
      <c r="K82" s="168"/>
      <c r="L82" s="169"/>
    </row>
    <row r="83" spans="1:12" ht="15" customHeight="1" x14ac:dyDescent="0.25">
      <c r="A83" s="176" t="s">
        <v>48</v>
      </c>
      <c r="B83" s="187">
        <v>8</v>
      </c>
      <c r="C83" s="135" t="s">
        <v>233</v>
      </c>
      <c r="D83" s="167">
        <f>VLOOKUP(C83,Unités!A:B,2,FALSE)</f>
        <v>108</v>
      </c>
      <c r="F83" s="135" t="s">
        <v>95</v>
      </c>
      <c r="G83" s="134">
        <v>2</v>
      </c>
      <c r="H83" s="168" t="str">
        <f t="shared" si="3"/>
        <v xml:space="preserve">Boîte de tomate, moyen </v>
      </c>
      <c r="I83" s="167" t="str">
        <f t="shared" si="4"/>
        <v>1082</v>
      </c>
      <c r="K83" s="168"/>
      <c r="L83" s="169"/>
    </row>
    <row r="84" spans="1:12" ht="15" customHeight="1" x14ac:dyDescent="0.25">
      <c r="A84" s="176" t="s">
        <v>48</v>
      </c>
      <c r="B84" s="187">
        <v>8</v>
      </c>
      <c r="C84" s="135" t="s">
        <v>233</v>
      </c>
      <c r="D84" s="167">
        <f>VLOOKUP(C84,Unités!A:B,2,FALSE)</f>
        <v>108</v>
      </c>
      <c r="F84" s="135" t="s">
        <v>96</v>
      </c>
      <c r="G84" s="134">
        <v>3</v>
      </c>
      <c r="H84" s="168" t="str">
        <f t="shared" si="3"/>
        <v>Boîte de tomate, grand</v>
      </c>
      <c r="I84" s="167" t="str">
        <f t="shared" si="4"/>
        <v>1083</v>
      </c>
      <c r="K84" s="168"/>
      <c r="L84" s="169"/>
    </row>
    <row r="85" spans="1:12" ht="15" customHeight="1" x14ac:dyDescent="0.25">
      <c r="A85" s="176" t="s">
        <v>48</v>
      </c>
      <c r="B85" s="187">
        <v>8</v>
      </c>
      <c r="C85" s="135" t="s">
        <v>133</v>
      </c>
      <c r="D85" s="167">
        <f>VLOOKUP(C85,Unités!A:B,2,FALSE)</f>
        <v>115</v>
      </c>
      <c r="F85" s="135" t="s">
        <v>94</v>
      </c>
      <c r="G85" s="134">
        <v>1</v>
      </c>
      <c r="H85" s="168" t="str">
        <f t="shared" si="3"/>
        <v>Calebasse, petit</v>
      </c>
      <c r="I85" s="167" t="str">
        <f t="shared" si="4"/>
        <v>1151</v>
      </c>
      <c r="K85" s="168"/>
      <c r="L85" s="169"/>
    </row>
    <row r="86" spans="1:12" ht="15" customHeight="1" x14ac:dyDescent="0.25">
      <c r="A86" s="176" t="s">
        <v>48</v>
      </c>
      <c r="B86" s="187">
        <v>8</v>
      </c>
      <c r="C86" s="135" t="s">
        <v>133</v>
      </c>
      <c r="D86" s="167">
        <f>VLOOKUP(C86,Unités!A:B,2,FALSE)</f>
        <v>115</v>
      </c>
      <c r="F86" s="135" t="s">
        <v>97</v>
      </c>
      <c r="G86" s="134">
        <v>2</v>
      </c>
      <c r="H86" s="168" t="str">
        <f t="shared" si="3"/>
        <v>Calebasse, moyen</v>
      </c>
      <c r="I86" s="167" t="str">
        <f t="shared" si="4"/>
        <v>1152</v>
      </c>
      <c r="K86" s="168"/>
      <c r="L86" s="169"/>
    </row>
    <row r="87" spans="1:12" ht="15" customHeight="1" x14ac:dyDescent="0.25">
      <c r="A87" s="176" t="s">
        <v>48</v>
      </c>
      <c r="B87" s="187">
        <v>8</v>
      </c>
      <c r="C87" s="135" t="s">
        <v>133</v>
      </c>
      <c r="D87" s="167">
        <f>VLOOKUP(C87,Unités!A:B,2,FALSE)</f>
        <v>115</v>
      </c>
      <c r="F87" s="135" t="s">
        <v>96</v>
      </c>
      <c r="G87" s="134">
        <v>3</v>
      </c>
      <c r="H87" s="168" t="str">
        <f t="shared" si="3"/>
        <v>Calebasse, grand</v>
      </c>
      <c r="I87" s="167" t="str">
        <f t="shared" si="4"/>
        <v>1153</v>
      </c>
      <c r="K87" s="168"/>
      <c r="L87" s="169"/>
    </row>
    <row r="88" spans="1:12" ht="15" customHeight="1" x14ac:dyDescent="0.25">
      <c r="A88" s="176" t="s">
        <v>48</v>
      </c>
      <c r="B88" s="187">
        <v>8</v>
      </c>
      <c r="C88" s="135" t="s">
        <v>255</v>
      </c>
      <c r="D88" s="167" t="e">
        <f>VLOOKUP(C88,Unités!A:B,2,FALSE)</f>
        <v>#N/A</v>
      </c>
      <c r="F88" s="135" t="s">
        <v>109</v>
      </c>
      <c r="G88" s="134">
        <v>0</v>
      </c>
      <c r="H88" s="168" t="str">
        <f t="shared" si="3"/>
        <v xml:space="preserve">Demi-Yorouba </v>
      </c>
      <c r="I88" s="167" t="e">
        <f t="shared" si="4"/>
        <v>#N/A</v>
      </c>
      <c r="K88" s="168"/>
      <c r="L88" s="169"/>
    </row>
    <row r="89" spans="1:12" ht="15" customHeight="1" x14ac:dyDescent="0.25">
      <c r="A89" s="176" t="s">
        <v>48</v>
      </c>
      <c r="B89" s="187">
        <v>8</v>
      </c>
      <c r="C89" s="135" t="s">
        <v>127</v>
      </c>
      <c r="D89" s="167" t="e">
        <f>VLOOKUP(C89,Unités!A:B,2,FALSE)</f>
        <v>#N/A</v>
      </c>
      <c r="F89" s="135" t="s">
        <v>109</v>
      </c>
      <c r="G89" s="134">
        <v>0</v>
      </c>
      <c r="H89" s="168" t="str">
        <f t="shared" si="3"/>
        <v>Yorouba</v>
      </c>
      <c r="I89" s="167" t="e">
        <f t="shared" si="4"/>
        <v>#N/A</v>
      </c>
      <c r="K89" s="168"/>
      <c r="L89" s="169"/>
    </row>
    <row r="90" spans="1:12" ht="15" customHeight="1" x14ac:dyDescent="0.25">
      <c r="A90" s="176" t="s">
        <v>48</v>
      </c>
      <c r="B90" s="187">
        <v>8</v>
      </c>
      <c r="C90" s="135" t="s">
        <v>206</v>
      </c>
      <c r="D90" s="167" t="e">
        <f>VLOOKUP(C90,Unités!A:B,2,FALSE)</f>
        <v>#N/A</v>
      </c>
      <c r="F90" s="135" t="s">
        <v>109</v>
      </c>
      <c r="G90" s="134">
        <v>0</v>
      </c>
      <c r="H90" s="168" t="str">
        <f t="shared" si="3"/>
        <v>Tine</v>
      </c>
      <c r="I90" s="167" t="e">
        <f t="shared" si="4"/>
        <v>#N/A</v>
      </c>
      <c r="K90" s="168"/>
      <c r="L90" s="169"/>
    </row>
    <row r="91" spans="1:12" ht="15" customHeight="1" x14ac:dyDescent="0.25">
      <c r="A91" s="176" t="s">
        <v>146</v>
      </c>
      <c r="B91" s="187">
        <f>B78+1</f>
        <v>9</v>
      </c>
      <c r="C91" s="135" t="s">
        <v>77</v>
      </c>
      <c r="D91" s="167">
        <f>VLOOKUP(C91,Unités!A:B,2,FALSE)</f>
        <v>100</v>
      </c>
      <c r="F91" s="135" t="s">
        <v>109</v>
      </c>
      <c r="G91" s="134">
        <v>0</v>
      </c>
      <c r="H91" s="168" t="str">
        <f t="shared" si="3"/>
        <v>Kg</v>
      </c>
      <c r="I91" s="167" t="str">
        <f t="shared" si="4"/>
        <v>1000</v>
      </c>
      <c r="K91" s="168"/>
      <c r="L91" s="169"/>
    </row>
    <row r="92" spans="1:12" ht="15" customHeight="1" x14ac:dyDescent="0.25">
      <c r="A92" s="176" t="s">
        <v>146</v>
      </c>
      <c r="B92" s="187">
        <v>9</v>
      </c>
      <c r="C92" s="135" t="s">
        <v>211</v>
      </c>
      <c r="D92" s="167" t="e">
        <f>VLOOKUP(C92,Unités!A:B,2,FALSE)</f>
        <v>#N/A</v>
      </c>
      <c r="F92" s="135" t="s">
        <v>109</v>
      </c>
      <c r="G92" s="134">
        <v>0</v>
      </c>
      <c r="H92" s="168" t="str">
        <f t="shared" si="3"/>
        <v>Sac (25 Kg)</v>
      </c>
      <c r="I92" s="167" t="e">
        <f t="shared" si="4"/>
        <v>#N/A</v>
      </c>
      <c r="K92" s="168"/>
      <c r="L92" s="169"/>
    </row>
    <row r="93" spans="1:12" ht="15" customHeight="1" x14ac:dyDescent="0.25">
      <c r="A93" s="176" t="s">
        <v>146</v>
      </c>
      <c r="B93" s="187">
        <v>9</v>
      </c>
      <c r="C93" s="135" t="s">
        <v>210</v>
      </c>
      <c r="D93" s="167" t="e">
        <f>VLOOKUP(C93,Unités!A:B,2,FALSE)</f>
        <v>#N/A</v>
      </c>
      <c r="F93" s="135" t="s">
        <v>109</v>
      </c>
      <c r="G93" s="134">
        <v>0</v>
      </c>
      <c r="H93" s="168" t="str">
        <f t="shared" si="3"/>
        <v>Sac (50 Kg)</v>
      </c>
      <c r="I93" s="167" t="e">
        <f t="shared" si="4"/>
        <v>#N/A</v>
      </c>
      <c r="K93" s="168"/>
      <c r="L93" s="169"/>
    </row>
    <row r="94" spans="1:12" ht="15" customHeight="1" x14ac:dyDescent="0.25">
      <c r="A94" s="176" t="s">
        <v>146</v>
      </c>
      <c r="B94" s="187">
        <v>9</v>
      </c>
      <c r="C94" s="135" t="s">
        <v>212</v>
      </c>
      <c r="D94" s="167" t="e">
        <f>VLOOKUP(C94,Unités!A:B,2,FALSE)</f>
        <v>#N/A</v>
      </c>
      <c r="F94" s="135" t="s">
        <v>109</v>
      </c>
      <c r="G94" s="134">
        <v>0</v>
      </c>
      <c r="H94" s="168" t="str">
        <f t="shared" si="3"/>
        <v>Sac (100 Kg)</v>
      </c>
      <c r="I94" s="167" t="e">
        <f t="shared" si="4"/>
        <v>#N/A</v>
      </c>
      <c r="K94" s="168"/>
      <c r="L94" s="169"/>
    </row>
    <row r="95" spans="1:12" ht="15" customHeight="1" x14ac:dyDescent="0.25">
      <c r="A95" s="176" t="s">
        <v>146</v>
      </c>
      <c r="B95" s="187">
        <v>9</v>
      </c>
      <c r="C95" s="135" t="s">
        <v>233</v>
      </c>
      <c r="D95" s="167">
        <f>VLOOKUP(C95,Unités!A:B,2,FALSE)</f>
        <v>108</v>
      </c>
      <c r="F95" s="135" t="s">
        <v>105</v>
      </c>
      <c r="G95" s="134">
        <v>1</v>
      </c>
      <c r="H95" s="168" t="str">
        <f t="shared" si="3"/>
        <v xml:space="preserve">Boîte de tomate, petit </v>
      </c>
      <c r="I95" s="167" t="str">
        <f t="shared" si="4"/>
        <v>1081</v>
      </c>
      <c r="K95" s="168"/>
      <c r="L95" s="169"/>
    </row>
    <row r="96" spans="1:12" ht="15" customHeight="1" x14ac:dyDescent="0.25">
      <c r="A96" s="176" t="s">
        <v>146</v>
      </c>
      <c r="B96" s="187">
        <v>9</v>
      </c>
      <c r="C96" s="135" t="s">
        <v>233</v>
      </c>
      <c r="D96" s="167">
        <f>VLOOKUP(C96,Unités!A:B,2,FALSE)</f>
        <v>108</v>
      </c>
      <c r="F96" s="135" t="s">
        <v>95</v>
      </c>
      <c r="G96" s="134">
        <v>2</v>
      </c>
      <c r="H96" s="168" t="str">
        <f t="shared" si="3"/>
        <v xml:space="preserve">Boîte de tomate, moyen </v>
      </c>
      <c r="I96" s="167" t="str">
        <f t="shared" si="4"/>
        <v>1082</v>
      </c>
      <c r="K96" s="168"/>
      <c r="L96" s="169"/>
    </row>
    <row r="97" spans="1:12" ht="15" customHeight="1" x14ac:dyDescent="0.25">
      <c r="A97" s="176" t="s">
        <v>146</v>
      </c>
      <c r="B97" s="187">
        <v>9</v>
      </c>
      <c r="C97" s="135" t="s">
        <v>233</v>
      </c>
      <c r="D97" s="167">
        <f>VLOOKUP(C97,Unités!A:B,2,FALSE)</f>
        <v>108</v>
      </c>
      <c r="F97" s="135" t="s">
        <v>96</v>
      </c>
      <c r="G97" s="134">
        <v>3</v>
      </c>
      <c r="H97" s="168" t="str">
        <f t="shared" si="3"/>
        <v>Boîte de tomate, grand</v>
      </c>
      <c r="I97" s="167" t="str">
        <f t="shared" si="4"/>
        <v>1083</v>
      </c>
      <c r="K97" s="168"/>
      <c r="L97" s="169"/>
    </row>
    <row r="98" spans="1:12" ht="15" customHeight="1" x14ac:dyDescent="0.25">
      <c r="A98" s="176" t="s">
        <v>146</v>
      </c>
      <c r="B98" s="187">
        <v>9</v>
      </c>
      <c r="C98" s="135" t="s">
        <v>133</v>
      </c>
      <c r="D98" s="167">
        <f>VLOOKUP(C98,Unités!A:B,2,FALSE)</f>
        <v>115</v>
      </c>
      <c r="F98" s="135" t="s">
        <v>94</v>
      </c>
      <c r="G98" s="134">
        <v>1</v>
      </c>
      <c r="H98" s="168" t="str">
        <f t="shared" si="3"/>
        <v>Calebasse, petit</v>
      </c>
      <c r="I98" s="167" t="str">
        <f t="shared" si="4"/>
        <v>1151</v>
      </c>
      <c r="K98" s="168"/>
      <c r="L98" s="169"/>
    </row>
    <row r="99" spans="1:12" ht="15" customHeight="1" x14ac:dyDescent="0.25">
      <c r="A99" s="176" t="s">
        <v>146</v>
      </c>
      <c r="B99" s="187">
        <v>9</v>
      </c>
      <c r="C99" s="135" t="s">
        <v>133</v>
      </c>
      <c r="D99" s="167">
        <f>VLOOKUP(C99,Unités!A:B,2,FALSE)</f>
        <v>115</v>
      </c>
      <c r="F99" s="135" t="s">
        <v>97</v>
      </c>
      <c r="G99" s="134">
        <v>2</v>
      </c>
      <c r="H99" s="168" t="str">
        <f t="shared" si="3"/>
        <v>Calebasse, moyen</v>
      </c>
      <c r="I99" s="167" t="str">
        <f t="shared" si="4"/>
        <v>1152</v>
      </c>
      <c r="K99" s="168"/>
      <c r="L99" s="169"/>
    </row>
    <row r="100" spans="1:12" ht="15" customHeight="1" x14ac:dyDescent="0.25">
      <c r="A100" s="176" t="s">
        <v>146</v>
      </c>
      <c r="B100" s="187">
        <v>9</v>
      </c>
      <c r="C100" s="135" t="s">
        <v>133</v>
      </c>
      <c r="D100" s="167">
        <f>VLOOKUP(C100,Unités!A:B,2,FALSE)</f>
        <v>115</v>
      </c>
      <c r="F100" s="135" t="s">
        <v>96</v>
      </c>
      <c r="G100" s="134">
        <v>3</v>
      </c>
      <c r="H100" s="168" t="str">
        <f t="shared" si="3"/>
        <v>Calebasse, grand</v>
      </c>
      <c r="I100" s="167" t="str">
        <f t="shared" si="4"/>
        <v>1153</v>
      </c>
      <c r="K100" s="168"/>
      <c r="L100" s="169"/>
    </row>
    <row r="101" spans="1:12" ht="15" customHeight="1" x14ac:dyDescent="0.25">
      <c r="A101" s="176" t="s">
        <v>146</v>
      </c>
      <c r="B101" s="187">
        <v>9</v>
      </c>
      <c r="C101" s="135" t="s">
        <v>255</v>
      </c>
      <c r="D101" s="167" t="e">
        <f>VLOOKUP(C101,Unités!A:B,2,FALSE)</f>
        <v>#N/A</v>
      </c>
      <c r="F101" s="135" t="s">
        <v>109</v>
      </c>
      <c r="G101" s="134">
        <v>0</v>
      </c>
      <c r="H101" s="168" t="str">
        <f t="shared" si="3"/>
        <v xml:space="preserve">Demi-Yorouba </v>
      </c>
      <c r="I101" s="167" t="e">
        <f t="shared" si="4"/>
        <v>#N/A</v>
      </c>
      <c r="K101" s="168"/>
      <c r="L101" s="169"/>
    </row>
    <row r="102" spans="1:12" ht="15" customHeight="1" x14ac:dyDescent="0.25">
      <c r="A102" s="176" t="s">
        <v>146</v>
      </c>
      <c r="B102" s="187">
        <v>9</v>
      </c>
      <c r="C102" s="135" t="s">
        <v>127</v>
      </c>
      <c r="D102" s="167" t="e">
        <f>VLOOKUP(C102,Unités!A:B,2,FALSE)</f>
        <v>#N/A</v>
      </c>
      <c r="F102" s="135" t="s">
        <v>109</v>
      </c>
      <c r="G102" s="134">
        <v>0</v>
      </c>
      <c r="H102" s="168" t="str">
        <f t="shared" si="3"/>
        <v>Yorouba</v>
      </c>
      <c r="I102" s="167" t="e">
        <f t="shared" si="4"/>
        <v>#N/A</v>
      </c>
      <c r="K102" s="168"/>
      <c r="L102" s="169"/>
    </row>
    <row r="103" spans="1:12" ht="15" customHeight="1" x14ac:dyDescent="0.25">
      <c r="A103" s="176" t="s">
        <v>146</v>
      </c>
      <c r="B103" s="187">
        <v>9</v>
      </c>
      <c r="C103" s="135" t="s">
        <v>206</v>
      </c>
      <c r="D103" s="167" t="e">
        <f>VLOOKUP(C103,Unités!A:B,2,FALSE)</f>
        <v>#N/A</v>
      </c>
      <c r="F103" s="135" t="s">
        <v>109</v>
      </c>
      <c r="G103" s="134">
        <v>0</v>
      </c>
      <c r="H103" s="168" t="str">
        <f t="shared" si="3"/>
        <v>Tine</v>
      </c>
      <c r="I103" s="167" t="e">
        <f t="shared" si="4"/>
        <v>#N/A</v>
      </c>
      <c r="K103" s="168"/>
      <c r="L103" s="169"/>
    </row>
    <row r="104" spans="1:12" ht="15" customHeight="1" x14ac:dyDescent="0.25">
      <c r="A104" s="176" t="s">
        <v>102</v>
      </c>
      <c r="B104" s="187">
        <f>B91+1</f>
        <v>10</v>
      </c>
      <c r="C104" s="135" t="s">
        <v>77</v>
      </c>
      <c r="D104" s="167">
        <f>VLOOKUP(C104,Unités!A:B,2,FALSE)</f>
        <v>100</v>
      </c>
      <c r="F104" s="135" t="s">
        <v>109</v>
      </c>
      <c r="G104" s="134">
        <v>0</v>
      </c>
      <c r="H104" s="168" t="str">
        <f t="shared" si="3"/>
        <v>Kg</v>
      </c>
      <c r="I104" s="167" t="str">
        <f t="shared" si="4"/>
        <v>1000</v>
      </c>
      <c r="K104" s="168"/>
      <c r="L104" s="169"/>
    </row>
    <row r="105" spans="1:12" ht="15" customHeight="1" x14ac:dyDescent="0.25">
      <c r="A105" s="176" t="s">
        <v>102</v>
      </c>
      <c r="B105" s="187">
        <v>10</v>
      </c>
      <c r="C105" s="135" t="s">
        <v>211</v>
      </c>
      <c r="D105" s="167" t="e">
        <f>VLOOKUP(C105,Unités!A:B,2,FALSE)</f>
        <v>#N/A</v>
      </c>
      <c r="F105" s="135" t="s">
        <v>109</v>
      </c>
      <c r="G105" s="134">
        <v>0</v>
      </c>
      <c r="H105" s="168" t="str">
        <f t="shared" si="3"/>
        <v>Sac (25 Kg)</v>
      </c>
      <c r="I105" s="167" t="e">
        <f t="shared" si="4"/>
        <v>#N/A</v>
      </c>
      <c r="K105" s="168"/>
      <c r="L105" s="169"/>
    </row>
    <row r="106" spans="1:12" ht="15" customHeight="1" x14ac:dyDescent="0.25">
      <c r="A106" s="176" t="s">
        <v>102</v>
      </c>
      <c r="B106" s="187">
        <v>10</v>
      </c>
      <c r="C106" s="135" t="s">
        <v>210</v>
      </c>
      <c r="D106" s="167" t="e">
        <f>VLOOKUP(C106,Unités!A:B,2,FALSE)</f>
        <v>#N/A</v>
      </c>
      <c r="F106" s="135" t="s">
        <v>109</v>
      </c>
      <c r="G106" s="134">
        <v>0</v>
      </c>
      <c r="H106" s="168" t="str">
        <f t="shared" si="3"/>
        <v>Sac (50 Kg)</v>
      </c>
      <c r="I106" s="167" t="e">
        <f t="shared" si="4"/>
        <v>#N/A</v>
      </c>
      <c r="K106" s="168"/>
      <c r="L106" s="169"/>
    </row>
    <row r="107" spans="1:12" ht="15" customHeight="1" x14ac:dyDescent="0.25">
      <c r="A107" s="176" t="s">
        <v>102</v>
      </c>
      <c r="B107" s="187">
        <v>10</v>
      </c>
      <c r="C107" s="135" t="s">
        <v>212</v>
      </c>
      <c r="D107" s="167" t="e">
        <f>VLOOKUP(C107,Unités!A:B,2,FALSE)</f>
        <v>#N/A</v>
      </c>
      <c r="F107" s="135" t="s">
        <v>109</v>
      </c>
      <c r="G107" s="134">
        <v>0</v>
      </c>
      <c r="H107" s="168" t="str">
        <f t="shared" si="3"/>
        <v>Sac (100 Kg)</v>
      </c>
      <c r="I107" s="167" t="e">
        <f t="shared" si="4"/>
        <v>#N/A</v>
      </c>
      <c r="K107" s="168"/>
      <c r="L107" s="169"/>
    </row>
    <row r="108" spans="1:12" ht="15" customHeight="1" x14ac:dyDescent="0.25">
      <c r="A108" s="176" t="s">
        <v>102</v>
      </c>
      <c r="B108" s="187">
        <v>10</v>
      </c>
      <c r="C108" s="135" t="s">
        <v>233</v>
      </c>
      <c r="D108" s="167">
        <f>VLOOKUP(C108,Unités!A:B,2,FALSE)</f>
        <v>108</v>
      </c>
      <c r="F108" s="135" t="s">
        <v>105</v>
      </c>
      <c r="G108" s="134">
        <v>1</v>
      </c>
      <c r="H108" s="168" t="str">
        <f t="shared" si="3"/>
        <v xml:space="preserve">Boîte de tomate, petit </v>
      </c>
      <c r="I108" s="167" t="str">
        <f t="shared" si="4"/>
        <v>1081</v>
      </c>
      <c r="K108" s="168"/>
      <c r="L108" s="169"/>
    </row>
    <row r="109" spans="1:12" ht="15" customHeight="1" x14ac:dyDescent="0.25">
      <c r="A109" s="176" t="s">
        <v>102</v>
      </c>
      <c r="B109" s="187">
        <v>10</v>
      </c>
      <c r="C109" s="135" t="s">
        <v>233</v>
      </c>
      <c r="D109" s="167">
        <f>VLOOKUP(C109,Unités!A:B,2,FALSE)</f>
        <v>108</v>
      </c>
      <c r="F109" s="135" t="s">
        <v>95</v>
      </c>
      <c r="G109" s="134">
        <v>2</v>
      </c>
      <c r="H109" s="168" t="str">
        <f t="shared" si="3"/>
        <v xml:space="preserve">Boîte de tomate, moyen </v>
      </c>
      <c r="I109" s="167" t="str">
        <f t="shared" si="4"/>
        <v>1082</v>
      </c>
      <c r="K109" s="168"/>
      <c r="L109" s="169"/>
    </row>
    <row r="110" spans="1:12" ht="15" customHeight="1" x14ac:dyDescent="0.25">
      <c r="A110" s="176" t="s">
        <v>102</v>
      </c>
      <c r="B110" s="187">
        <v>10</v>
      </c>
      <c r="C110" s="135" t="s">
        <v>233</v>
      </c>
      <c r="D110" s="167">
        <f>VLOOKUP(C110,Unités!A:B,2,FALSE)</f>
        <v>108</v>
      </c>
      <c r="F110" s="135" t="s">
        <v>96</v>
      </c>
      <c r="G110" s="134">
        <v>3</v>
      </c>
      <c r="H110" s="168" t="str">
        <f t="shared" si="3"/>
        <v>Boîte de tomate, grand</v>
      </c>
      <c r="I110" s="167" t="str">
        <f t="shared" si="4"/>
        <v>1083</v>
      </c>
      <c r="K110" s="168"/>
      <c r="L110" s="169"/>
    </row>
    <row r="111" spans="1:12" ht="15" customHeight="1" x14ac:dyDescent="0.25">
      <c r="A111" s="176" t="s">
        <v>102</v>
      </c>
      <c r="B111" s="187">
        <v>10</v>
      </c>
      <c r="C111" s="135" t="s">
        <v>133</v>
      </c>
      <c r="D111" s="167">
        <f>VLOOKUP(C111,Unités!A:B,2,FALSE)</f>
        <v>115</v>
      </c>
      <c r="F111" s="135" t="s">
        <v>94</v>
      </c>
      <c r="G111" s="134">
        <v>1</v>
      </c>
      <c r="H111" s="168" t="str">
        <f t="shared" si="3"/>
        <v>Calebasse, petit</v>
      </c>
      <c r="I111" s="167" t="str">
        <f t="shared" si="4"/>
        <v>1151</v>
      </c>
      <c r="K111" s="168"/>
      <c r="L111" s="169"/>
    </row>
    <row r="112" spans="1:12" ht="15" customHeight="1" x14ac:dyDescent="0.25">
      <c r="A112" s="176" t="s">
        <v>102</v>
      </c>
      <c r="B112" s="187">
        <v>10</v>
      </c>
      <c r="C112" s="135" t="s">
        <v>133</v>
      </c>
      <c r="D112" s="167">
        <f>VLOOKUP(C112,Unités!A:B,2,FALSE)</f>
        <v>115</v>
      </c>
      <c r="F112" s="135" t="s">
        <v>97</v>
      </c>
      <c r="G112" s="134">
        <v>2</v>
      </c>
      <c r="H112" s="168" t="str">
        <f t="shared" si="3"/>
        <v>Calebasse, moyen</v>
      </c>
      <c r="I112" s="167" t="str">
        <f t="shared" si="4"/>
        <v>1152</v>
      </c>
      <c r="K112" s="168"/>
      <c r="L112" s="169"/>
    </row>
    <row r="113" spans="1:12" ht="15" customHeight="1" x14ac:dyDescent="0.25">
      <c r="A113" s="176" t="s">
        <v>102</v>
      </c>
      <c r="B113" s="187">
        <v>10</v>
      </c>
      <c r="C113" s="135" t="s">
        <v>133</v>
      </c>
      <c r="D113" s="167">
        <f>VLOOKUP(C113,Unités!A:B,2,FALSE)</f>
        <v>115</v>
      </c>
      <c r="F113" s="135" t="s">
        <v>96</v>
      </c>
      <c r="G113" s="134">
        <v>3</v>
      </c>
      <c r="H113" s="168" t="str">
        <f t="shared" si="3"/>
        <v>Calebasse, grand</v>
      </c>
      <c r="I113" s="167" t="str">
        <f t="shared" si="4"/>
        <v>1153</v>
      </c>
      <c r="K113" s="168"/>
      <c r="L113" s="169"/>
    </row>
    <row r="114" spans="1:12" ht="15" customHeight="1" x14ac:dyDescent="0.25">
      <c r="A114" s="176" t="s">
        <v>102</v>
      </c>
      <c r="B114" s="187">
        <v>10</v>
      </c>
      <c r="C114" s="135" t="s">
        <v>255</v>
      </c>
      <c r="D114" s="167" t="e">
        <f>VLOOKUP(C114,Unités!A:B,2,FALSE)</f>
        <v>#N/A</v>
      </c>
      <c r="F114" s="135" t="s">
        <v>109</v>
      </c>
      <c r="G114" s="134">
        <v>0</v>
      </c>
      <c r="H114" s="168" t="str">
        <f t="shared" si="3"/>
        <v xml:space="preserve">Demi-Yorouba </v>
      </c>
      <c r="I114" s="167" t="e">
        <f t="shared" si="4"/>
        <v>#N/A</v>
      </c>
      <c r="K114" s="168"/>
      <c r="L114" s="169"/>
    </row>
    <row r="115" spans="1:12" ht="15" customHeight="1" x14ac:dyDescent="0.25">
      <c r="A115" s="176" t="s">
        <v>102</v>
      </c>
      <c r="B115" s="187">
        <v>10</v>
      </c>
      <c r="C115" s="135" t="s">
        <v>127</v>
      </c>
      <c r="D115" s="167" t="e">
        <f>VLOOKUP(C115,Unités!A:B,2,FALSE)</f>
        <v>#N/A</v>
      </c>
      <c r="F115" s="135" t="s">
        <v>109</v>
      </c>
      <c r="G115" s="134">
        <v>0</v>
      </c>
      <c r="H115" s="168" t="str">
        <f t="shared" si="3"/>
        <v>Yorouba</v>
      </c>
      <c r="I115" s="167" t="e">
        <f t="shared" si="4"/>
        <v>#N/A</v>
      </c>
      <c r="K115" s="168"/>
      <c r="L115" s="169"/>
    </row>
    <row r="116" spans="1:12" ht="15" customHeight="1" x14ac:dyDescent="0.25">
      <c r="A116" s="176" t="s">
        <v>102</v>
      </c>
      <c r="B116" s="187">
        <v>10</v>
      </c>
      <c r="C116" s="135" t="s">
        <v>206</v>
      </c>
      <c r="D116" s="167" t="e">
        <f>VLOOKUP(C116,Unités!A:B,2,FALSE)</f>
        <v>#N/A</v>
      </c>
      <c r="F116" s="135" t="s">
        <v>109</v>
      </c>
      <c r="G116" s="134">
        <v>0</v>
      </c>
      <c r="H116" s="168" t="str">
        <f t="shared" si="3"/>
        <v>Tine</v>
      </c>
      <c r="I116" s="167" t="e">
        <f t="shared" si="4"/>
        <v>#N/A</v>
      </c>
      <c r="K116" s="168"/>
      <c r="L116" s="169"/>
    </row>
    <row r="117" spans="1:12" ht="15" customHeight="1" x14ac:dyDescent="0.25">
      <c r="A117" s="176" t="s">
        <v>128</v>
      </c>
      <c r="B117" s="187">
        <f>B116+2</f>
        <v>12</v>
      </c>
      <c r="C117" s="135" t="s">
        <v>77</v>
      </c>
      <c r="D117" s="167">
        <f>VLOOKUP(C117,Unités!A:B,2,FALSE)</f>
        <v>100</v>
      </c>
      <c r="F117" s="135" t="s">
        <v>109</v>
      </c>
      <c r="G117" s="134">
        <v>0</v>
      </c>
      <c r="H117" s="168" t="str">
        <f t="shared" si="3"/>
        <v>Kg</v>
      </c>
      <c r="I117" s="167" t="str">
        <f t="shared" si="4"/>
        <v>1000</v>
      </c>
      <c r="K117" s="168"/>
      <c r="L117" s="169"/>
    </row>
    <row r="118" spans="1:12" ht="15" customHeight="1" x14ac:dyDescent="0.25">
      <c r="A118" s="176" t="s">
        <v>128</v>
      </c>
      <c r="B118" s="187">
        <v>12</v>
      </c>
      <c r="C118" s="135" t="s">
        <v>255</v>
      </c>
      <c r="D118" s="167" t="e">
        <f>VLOOKUP(C118,Unités!A:B,2,FALSE)</f>
        <v>#N/A</v>
      </c>
      <c r="F118" s="135" t="s">
        <v>109</v>
      </c>
      <c r="G118" s="134">
        <v>0</v>
      </c>
      <c r="H118" s="168" t="str">
        <f t="shared" si="3"/>
        <v xml:space="preserve">Demi-Yorouba </v>
      </c>
      <c r="I118" s="167" t="e">
        <f t="shared" si="4"/>
        <v>#N/A</v>
      </c>
      <c r="K118" s="168"/>
      <c r="L118" s="169"/>
    </row>
    <row r="119" spans="1:12" ht="15" customHeight="1" x14ac:dyDescent="0.25">
      <c r="A119" s="176" t="s">
        <v>128</v>
      </c>
      <c r="B119" s="187">
        <v>12</v>
      </c>
      <c r="C119" s="135" t="s">
        <v>127</v>
      </c>
      <c r="D119" s="167" t="e">
        <f>VLOOKUP(C119,Unités!A:B,2,FALSE)</f>
        <v>#N/A</v>
      </c>
      <c r="F119" s="135" t="s">
        <v>109</v>
      </c>
      <c r="G119" s="134">
        <v>0</v>
      </c>
      <c r="H119" s="168" t="str">
        <f t="shared" si="3"/>
        <v>Yorouba</v>
      </c>
      <c r="I119" s="167" t="e">
        <f t="shared" si="4"/>
        <v>#N/A</v>
      </c>
      <c r="K119" s="168"/>
      <c r="L119" s="169"/>
    </row>
    <row r="120" spans="1:12" ht="15" customHeight="1" x14ac:dyDescent="0.25">
      <c r="A120" s="176" t="s">
        <v>128</v>
      </c>
      <c r="B120" s="187">
        <v>12</v>
      </c>
      <c r="C120" s="135" t="s">
        <v>131</v>
      </c>
      <c r="D120" s="167">
        <f>VLOOKUP(C120,Unités!A:B,2,FALSE)</f>
        <v>109</v>
      </c>
      <c r="F120" s="135" t="s">
        <v>94</v>
      </c>
      <c r="G120" s="134">
        <v>1</v>
      </c>
      <c r="H120" s="168" t="str">
        <f t="shared" si="3"/>
        <v>Bol, petit</v>
      </c>
      <c r="I120" s="167" t="str">
        <f t="shared" si="4"/>
        <v>1091</v>
      </c>
      <c r="K120" s="168"/>
      <c r="L120" s="169"/>
    </row>
    <row r="121" spans="1:12" ht="15" customHeight="1" x14ac:dyDescent="0.25">
      <c r="A121" s="176" t="s">
        <v>128</v>
      </c>
      <c r="B121" s="187">
        <v>12</v>
      </c>
      <c r="C121" s="135" t="s">
        <v>131</v>
      </c>
      <c r="D121" s="167">
        <f>VLOOKUP(C121,Unités!A:B,2,FALSE)</f>
        <v>109</v>
      </c>
      <c r="F121" s="135" t="s">
        <v>97</v>
      </c>
      <c r="G121" s="134">
        <v>2</v>
      </c>
      <c r="H121" s="168" t="str">
        <f t="shared" si="3"/>
        <v>Bol, moyen</v>
      </c>
      <c r="I121" s="167" t="str">
        <f t="shared" si="4"/>
        <v>1092</v>
      </c>
      <c r="K121" s="168"/>
      <c r="L121" s="169"/>
    </row>
    <row r="122" spans="1:12" ht="15" customHeight="1" x14ac:dyDescent="0.25">
      <c r="A122" s="176" t="s">
        <v>128</v>
      </c>
      <c r="B122" s="187">
        <v>12</v>
      </c>
      <c r="C122" s="135" t="s">
        <v>131</v>
      </c>
      <c r="D122" s="167">
        <f>VLOOKUP(C122,Unités!A:B,2,FALSE)</f>
        <v>109</v>
      </c>
      <c r="F122" s="135" t="s">
        <v>96</v>
      </c>
      <c r="G122" s="134">
        <v>3</v>
      </c>
      <c r="H122" s="168" t="str">
        <f t="shared" si="3"/>
        <v>Bol, grand</v>
      </c>
      <c r="I122" s="167" t="str">
        <f t="shared" si="4"/>
        <v>1093</v>
      </c>
      <c r="K122" s="168"/>
      <c r="L122" s="169"/>
    </row>
    <row r="123" spans="1:12" ht="15" customHeight="1" x14ac:dyDescent="0.25">
      <c r="A123" s="176" t="s">
        <v>128</v>
      </c>
      <c r="B123" s="187">
        <v>12</v>
      </c>
      <c r="C123" s="135" t="s">
        <v>101</v>
      </c>
      <c r="D123" s="167" t="e">
        <f>VLOOKUP(C123,Unités!A:B,2,FALSE)</f>
        <v>#N/A</v>
      </c>
      <c r="F123" s="135" t="s">
        <v>94</v>
      </c>
      <c r="G123" s="134">
        <v>1</v>
      </c>
      <c r="H123" s="168" t="str">
        <f t="shared" si="3"/>
        <v>Sachet, petit</v>
      </c>
      <c r="I123" s="167" t="e">
        <f t="shared" si="4"/>
        <v>#N/A</v>
      </c>
      <c r="K123" s="168"/>
      <c r="L123" s="169"/>
    </row>
    <row r="124" spans="1:12" ht="15" customHeight="1" x14ac:dyDescent="0.25">
      <c r="A124" s="176" t="s">
        <v>128</v>
      </c>
      <c r="B124" s="187">
        <v>12</v>
      </c>
      <c r="C124" s="135" t="s">
        <v>101</v>
      </c>
      <c r="D124" s="167" t="e">
        <f>VLOOKUP(C124,Unités!A:B,2,FALSE)</f>
        <v>#N/A</v>
      </c>
      <c r="F124" s="135" t="s">
        <v>97</v>
      </c>
      <c r="G124" s="134">
        <v>2</v>
      </c>
      <c r="H124" s="168" t="str">
        <f t="shared" si="3"/>
        <v>Sachet, moyen</v>
      </c>
      <c r="I124" s="167" t="e">
        <f t="shared" si="4"/>
        <v>#N/A</v>
      </c>
      <c r="K124" s="168"/>
      <c r="L124" s="169"/>
    </row>
    <row r="125" spans="1:12" ht="15" customHeight="1" x14ac:dyDescent="0.25">
      <c r="A125" s="176" t="s">
        <v>128</v>
      </c>
      <c r="B125" s="187">
        <v>12</v>
      </c>
      <c r="C125" s="135" t="s">
        <v>101</v>
      </c>
      <c r="D125" s="167" t="e">
        <f>VLOOKUP(C125,Unités!A:B,2,FALSE)</f>
        <v>#N/A</v>
      </c>
      <c r="F125" s="135" t="s">
        <v>96</v>
      </c>
      <c r="G125" s="134">
        <v>3</v>
      </c>
      <c r="H125" s="168" t="str">
        <f t="shared" si="3"/>
        <v>Sachet, grand</v>
      </c>
      <c r="I125" s="167" t="e">
        <f t="shared" si="4"/>
        <v>#N/A</v>
      </c>
      <c r="K125" s="168"/>
      <c r="L125" s="169"/>
    </row>
    <row r="126" spans="1:12" ht="15" customHeight="1" x14ac:dyDescent="0.25">
      <c r="A126" s="176" t="s">
        <v>128</v>
      </c>
      <c r="B126" s="187">
        <v>12</v>
      </c>
      <c r="C126" s="135" t="s">
        <v>211</v>
      </c>
      <c r="D126" s="167" t="e">
        <f>VLOOKUP(C126,Unités!A:B,2,FALSE)</f>
        <v>#N/A</v>
      </c>
      <c r="F126" s="135" t="s">
        <v>109</v>
      </c>
      <c r="G126" s="134">
        <v>0</v>
      </c>
      <c r="H126" s="168" t="str">
        <f t="shared" si="3"/>
        <v>Sac (25 Kg)</v>
      </c>
      <c r="I126" s="167" t="e">
        <f t="shared" si="4"/>
        <v>#N/A</v>
      </c>
      <c r="K126" s="168"/>
      <c r="L126" s="169"/>
    </row>
    <row r="127" spans="1:12" ht="15" customHeight="1" x14ac:dyDescent="0.25">
      <c r="A127" s="176" t="s">
        <v>128</v>
      </c>
      <c r="B127" s="187">
        <v>12</v>
      </c>
      <c r="C127" s="135" t="s">
        <v>210</v>
      </c>
      <c r="D127" s="167" t="e">
        <f>VLOOKUP(C127,Unités!A:B,2,FALSE)</f>
        <v>#N/A</v>
      </c>
      <c r="F127" s="135" t="s">
        <v>109</v>
      </c>
      <c r="G127" s="134">
        <v>0</v>
      </c>
      <c r="H127" s="168" t="str">
        <f t="shared" ref="H127:H187" si="5">CONCATENATE(C127,IF(F127="N/A","",CONCATENATE(", ",F127)))</f>
        <v>Sac (50 Kg)</v>
      </c>
      <c r="I127" s="167" t="e">
        <f t="shared" ref="I127:I187" si="6">CONCATENATE(D127,G127)</f>
        <v>#N/A</v>
      </c>
      <c r="K127" s="168"/>
      <c r="L127" s="169"/>
    </row>
    <row r="128" spans="1:12" ht="15" customHeight="1" x14ac:dyDescent="0.25">
      <c r="A128" s="176" t="s">
        <v>128</v>
      </c>
      <c r="B128" s="187">
        <v>12</v>
      </c>
      <c r="C128" s="135" t="s">
        <v>212</v>
      </c>
      <c r="D128" s="167" t="e">
        <f>VLOOKUP(C128,Unités!A:B,2,FALSE)</f>
        <v>#N/A</v>
      </c>
      <c r="F128" s="135" t="s">
        <v>109</v>
      </c>
      <c r="G128" s="134">
        <v>0</v>
      </c>
      <c r="H128" s="168" t="str">
        <f t="shared" si="5"/>
        <v>Sac (100 Kg)</v>
      </c>
      <c r="I128" s="167" t="e">
        <f t="shared" si="6"/>
        <v>#N/A</v>
      </c>
      <c r="K128" s="168"/>
      <c r="L128" s="169"/>
    </row>
    <row r="129" spans="1:12" ht="15" customHeight="1" x14ac:dyDescent="0.25">
      <c r="A129" s="176" t="s">
        <v>129</v>
      </c>
      <c r="B129" s="187">
        <f>B117+1</f>
        <v>13</v>
      </c>
      <c r="C129" s="135" t="s">
        <v>77</v>
      </c>
      <c r="D129" s="167">
        <f>VLOOKUP(C129,Unités!A:B,2,FALSE)</f>
        <v>100</v>
      </c>
      <c r="F129" s="135" t="s">
        <v>109</v>
      </c>
      <c r="G129" s="134">
        <v>0</v>
      </c>
      <c r="H129" s="168" t="str">
        <f t="shared" si="5"/>
        <v>Kg</v>
      </c>
      <c r="I129" s="167" t="str">
        <f t="shared" si="6"/>
        <v>1000</v>
      </c>
      <c r="K129" s="168"/>
      <c r="L129" s="169"/>
    </row>
    <row r="130" spans="1:12" ht="15" customHeight="1" x14ac:dyDescent="0.25">
      <c r="A130" s="176" t="s">
        <v>129</v>
      </c>
      <c r="B130" s="187">
        <v>13</v>
      </c>
      <c r="C130" s="135" t="s">
        <v>255</v>
      </c>
      <c r="D130" s="167" t="e">
        <f>VLOOKUP(C130,Unités!A:B,2,FALSE)</f>
        <v>#N/A</v>
      </c>
      <c r="F130" s="135" t="s">
        <v>109</v>
      </c>
      <c r="G130" s="134">
        <v>0</v>
      </c>
      <c r="H130" s="168" t="str">
        <f t="shared" si="5"/>
        <v xml:space="preserve">Demi-Yorouba </v>
      </c>
      <c r="I130" s="167" t="e">
        <f t="shared" si="6"/>
        <v>#N/A</v>
      </c>
      <c r="K130" s="168"/>
      <c r="L130" s="169"/>
    </row>
    <row r="131" spans="1:12" ht="15" customHeight="1" x14ac:dyDescent="0.25">
      <c r="A131" s="176" t="s">
        <v>129</v>
      </c>
      <c r="B131" s="187">
        <v>13</v>
      </c>
      <c r="C131" s="135" t="s">
        <v>127</v>
      </c>
      <c r="D131" s="167" t="e">
        <f>VLOOKUP(C131,Unités!A:B,2,FALSE)</f>
        <v>#N/A</v>
      </c>
      <c r="F131" s="135" t="s">
        <v>109</v>
      </c>
      <c r="G131" s="134">
        <v>0</v>
      </c>
      <c r="H131" s="168" t="str">
        <f t="shared" si="5"/>
        <v>Yorouba</v>
      </c>
      <c r="I131" s="167" t="e">
        <f t="shared" si="6"/>
        <v>#N/A</v>
      </c>
      <c r="K131" s="168"/>
      <c r="L131" s="169"/>
    </row>
    <row r="132" spans="1:12" ht="15" customHeight="1" x14ac:dyDescent="0.25">
      <c r="A132" s="176" t="s">
        <v>129</v>
      </c>
      <c r="B132" s="187">
        <v>13</v>
      </c>
      <c r="C132" s="135" t="s">
        <v>131</v>
      </c>
      <c r="D132" s="167">
        <f>VLOOKUP(C132,Unités!A:B,2,FALSE)</f>
        <v>109</v>
      </c>
      <c r="F132" s="135" t="s">
        <v>94</v>
      </c>
      <c r="G132" s="134">
        <v>1</v>
      </c>
      <c r="H132" s="168" t="str">
        <f t="shared" si="5"/>
        <v>Bol, petit</v>
      </c>
      <c r="I132" s="167" t="str">
        <f t="shared" si="6"/>
        <v>1091</v>
      </c>
      <c r="K132" s="168"/>
      <c r="L132" s="169"/>
    </row>
    <row r="133" spans="1:12" ht="15" customHeight="1" x14ac:dyDescent="0.25">
      <c r="A133" s="176" t="s">
        <v>129</v>
      </c>
      <c r="B133" s="187">
        <v>13</v>
      </c>
      <c r="C133" s="135" t="s">
        <v>131</v>
      </c>
      <c r="D133" s="167">
        <f>VLOOKUP(C133,Unités!A:B,2,FALSE)</f>
        <v>109</v>
      </c>
      <c r="F133" s="135" t="s">
        <v>97</v>
      </c>
      <c r="G133" s="134">
        <v>2</v>
      </c>
      <c r="H133" s="168" t="str">
        <f t="shared" si="5"/>
        <v>Bol, moyen</v>
      </c>
      <c r="I133" s="167" t="str">
        <f t="shared" si="6"/>
        <v>1092</v>
      </c>
      <c r="K133" s="168"/>
      <c r="L133" s="169"/>
    </row>
    <row r="134" spans="1:12" ht="15" customHeight="1" x14ac:dyDescent="0.25">
      <c r="A134" s="176" t="s">
        <v>129</v>
      </c>
      <c r="B134" s="187">
        <v>13</v>
      </c>
      <c r="C134" s="135" t="s">
        <v>131</v>
      </c>
      <c r="D134" s="167">
        <f>VLOOKUP(C134,Unités!A:B,2,FALSE)</f>
        <v>109</v>
      </c>
      <c r="F134" s="135" t="s">
        <v>96</v>
      </c>
      <c r="G134" s="134">
        <v>3</v>
      </c>
      <c r="H134" s="168" t="str">
        <f t="shared" si="5"/>
        <v>Bol, grand</v>
      </c>
      <c r="I134" s="167" t="str">
        <f t="shared" si="6"/>
        <v>1093</v>
      </c>
      <c r="K134" s="168"/>
      <c r="L134" s="169"/>
    </row>
    <row r="135" spans="1:12" ht="15" customHeight="1" x14ac:dyDescent="0.25">
      <c r="A135" s="176" t="s">
        <v>129</v>
      </c>
      <c r="B135" s="187">
        <v>13</v>
      </c>
      <c r="C135" s="135" t="s">
        <v>101</v>
      </c>
      <c r="D135" s="167" t="e">
        <f>VLOOKUP(C135,Unités!A:B,2,FALSE)</f>
        <v>#N/A</v>
      </c>
      <c r="F135" s="135" t="s">
        <v>94</v>
      </c>
      <c r="G135" s="134">
        <v>1</v>
      </c>
      <c r="H135" s="168" t="str">
        <f t="shared" si="5"/>
        <v>Sachet, petit</v>
      </c>
      <c r="I135" s="167" t="e">
        <f t="shared" si="6"/>
        <v>#N/A</v>
      </c>
      <c r="K135" s="168"/>
      <c r="L135" s="169"/>
    </row>
    <row r="136" spans="1:12" ht="15" customHeight="1" x14ac:dyDescent="0.25">
      <c r="A136" s="176" t="s">
        <v>129</v>
      </c>
      <c r="B136" s="187">
        <v>13</v>
      </c>
      <c r="C136" s="135" t="s">
        <v>101</v>
      </c>
      <c r="D136" s="167" t="e">
        <f>VLOOKUP(C136,Unités!A:B,2,FALSE)</f>
        <v>#N/A</v>
      </c>
      <c r="F136" s="135" t="s">
        <v>97</v>
      </c>
      <c r="G136" s="134">
        <v>2</v>
      </c>
      <c r="H136" s="168" t="str">
        <f t="shared" si="5"/>
        <v>Sachet, moyen</v>
      </c>
      <c r="I136" s="167" t="e">
        <f t="shared" si="6"/>
        <v>#N/A</v>
      </c>
      <c r="K136" s="168"/>
      <c r="L136" s="169"/>
    </row>
    <row r="137" spans="1:12" ht="15" customHeight="1" x14ac:dyDescent="0.25">
      <c r="A137" s="176" t="s">
        <v>129</v>
      </c>
      <c r="B137" s="187">
        <v>13</v>
      </c>
      <c r="C137" s="135" t="s">
        <v>101</v>
      </c>
      <c r="D137" s="167" t="e">
        <f>VLOOKUP(C137,Unités!A:B,2,FALSE)</f>
        <v>#N/A</v>
      </c>
      <c r="F137" s="135" t="s">
        <v>96</v>
      </c>
      <c r="G137" s="134">
        <v>3</v>
      </c>
      <c r="H137" s="168" t="str">
        <f t="shared" si="5"/>
        <v>Sachet, grand</v>
      </c>
      <c r="I137" s="167" t="e">
        <f t="shared" si="6"/>
        <v>#N/A</v>
      </c>
      <c r="K137" s="168"/>
      <c r="L137" s="169"/>
    </row>
    <row r="138" spans="1:12" ht="15" customHeight="1" x14ac:dyDescent="0.25">
      <c r="A138" s="176" t="s">
        <v>129</v>
      </c>
      <c r="B138" s="187">
        <v>13</v>
      </c>
      <c r="C138" s="135" t="s">
        <v>211</v>
      </c>
      <c r="D138" s="167" t="e">
        <f>VLOOKUP(C138,Unités!A:B,2,FALSE)</f>
        <v>#N/A</v>
      </c>
      <c r="F138" s="135" t="s">
        <v>109</v>
      </c>
      <c r="G138" s="134">
        <v>0</v>
      </c>
      <c r="H138" s="168" t="str">
        <f t="shared" si="5"/>
        <v>Sac (25 Kg)</v>
      </c>
      <c r="I138" s="167" t="e">
        <f t="shared" si="6"/>
        <v>#N/A</v>
      </c>
      <c r="K138" s="168"/>
      <c r="L138" s="169"/>
    </row>
    <row r="139" spans="1:12" ht="15" customHeight="1" x14ac:dyDescent="0.25">
      <c r="A139" s="176" t="s">
        <v>129</v>
      </c>
      <c r="B139" s="187">
        <v>13</v>
      </c>
      <c r="C139" s="135" t="s">
        <v>210</v>
      </c>
      <c r="D139" s="167" t="e">
        <f>VLOOKUP(C139,Unités!A:B,2,FALSE)</f>
        <v>#N/A</v>
      </c>
      <c r="F139" s="135" t="s">
        <v>109</v>
      </c>
      <c r="G139" s="134">
        <v>0</v>
      </c>
      <c r="H139" s="168" t="str">
        <f t="shared" si="5"/>
        <v>Sac (50 Kg)</v>
      </c>
      <c r="I139" s="167" t="e">
        <f t="shared" si="6"/>
        <v>#N/A</v>
      </c>
      <c r="K139" s="168"/>
      <c r="L139" s="169"/>
    </row>
    <row r="140" spans="1:12" ht="15" customHeight="1" x14ac:dyDescent="0.25">
      <c r="A140" s="176" t="s">
        <v>129</v>
      </c>
      <c r="B140" s="187">
        <v>13</v>
      </c>
      <c r="C140" s="135" t="s">
        <v>212</v>
      </c>
      <c r="D140" s="167" t="e">
        <f>VLOOKUP(C140,Unités!A:B,2,FALSE)</f>
        <v>#N/A</v>
      </c>
      <c r="F140" s="135" t="s">
        <v>109</v>
      </c>
      <c r="G140" s="134">
        <v>0</v>
      </c>
      <c r="H140" s="168" t="str">
        <f t="shared" si="5"/>
        <v>Sac (100 Kg)</v>
      </c>
      <c r="I140" s="167" t="e">
        <f t="shared" si="6"/>
        <v>#N/A</v>
      </c>
      <c r="K140" s="168"/>
      <c r="L140" s="169"/>
    </row>
    <row r="141" spans="1:12" ht="15" customHeight="1" x14ac:dyDescent="0.25">
      <c r="A141" s="176" t="s">
        <v>130</v>
      </c>
      <c r="B141" s="187">
        <f>B129+1</f>
        <v>14</v>
      </c>
      <c r="C141" s="135" t="s">
        <v>77</v>
      </c>
      <c r="D141" s="167">
        <f>VLOOKUP(C141,Unités!A:B,2,FALSE)</f>
        <v>100</v>
      </c>
      <c r="F141" s="135" t="s">
        <v>109</v>
      </c>
      <c r="G141" s="134">
        <v>0</v>
      </c>
      <c r="H141" s="168" t="str">
        <f t="shared" si="5"/>
        <v>Kg</v>
      </c>
      <c r="I141" s="167" t="str">
        <f t="shared" si="6"/>
        <v>1000</v>
      </c>
      <c r="K141" s="168"/>
      <c r="L141" s="169"/>
    </row>
    <row r="142" spans="1:12" ht="15" customHeight="1" x14ac:dyDescent="0.25">
      <c r="A142" s="176" t="s">
        <v>130</v>
      </c>
      <c r="B142" s="187">
        <v>14</v>
      </c>
      <c r="C142" s="135" t="s">
        <v>255</v>
      </c>
      <c r="D142" s="167" t="e">
        <f>VLOOKUP(C142,Unités!A:B,2,FALSE)</f>
        <v>#N/A</v>
      </c>
      <c r="F142" s="135" t="s">
        <v>109</v>
      </c>
      <c r="G142" s="134">
        <v>0</v>
      </c>
      <c r="H142" s="168" t="str">
        <f t="shared" si="5"/>
        <v xml:space="preserve">Demi-Yorouba </v>
      </c>
      <c r="I142" s="167" t="e">
        <f t="shared" si="6"/>
        <v>#N/A</v>
      </c>
      <c r="K142" s="168"/>
      <c r="L142" s="169"/>
    </row>
    <row r="143" spans="1:12" ht="15" customHeight="1" x14ac:dyDescent="0.25">
      <c r="A143" s="176" t="s">
        <v>130</v>
      </c>
      <c r="B143" s="187">
        <v>14</v>
      </c>
      <c r="C143" s="135" t="s">
        <v>127</v>
      </c>
      <c r="D143" s="167" t="e">
        <f>VLOOKUP(C143,Unités!A:B,2,FALSE)</f>
        <v>#N/A</v>
      </c>
      <c r="F143" s="135" t="s">
        <v>109</v>
      </c>
      <c r="G143" s="134">
        <v>0</v>
      </c>
      <c r="H143" s="168" t="str">
        <f t="shared" si="5"/>
        <v>Yorouba</v>
      </c>
      <c r="I143" s="167" t="e">
        <f t="shared" si="6"/>
        <v>#N/A</v>
      </c>
      <c r="K143" s="168"/>
      <c r="L143" s="169"/>
    </row>
    <row r="144" spans="1:12" ht="15" customHeight="1" x14ac:dyDescent="0.25">
      <c r="A144" s="176" t="s">
        <v>130</v>
      </c>
      <c r="B144" s="187">
        <v>14</v>
      </c>
      <c r="C144" s="135" t="s">
        <v>131</v>
      </c>
      <c r="D144" s="167">
        <f>VLOOKUP(C144,Unités!A:B,2,FALSE)</f>
        <v>109</v>
      </c>
      <c r="F144" s="135" t="s">
        <v>94</v>
      </c>
      <c r="G144" s="134">
        <v>1</v>
      </c>
      <c r="H144" s="168" t="str">
        <f t="shared" si="5"/>
        <v>Bol, petit</v>
      </c>
      <c r="I144" s="167" t="str">
        <f t="shared" si="6"/>
        <v>1091</v>
      </c>
      <c r="K144" s="168"/>
      <c r="L144" s="169"/>
    </row>
    <row r="145" spans="1:12" ht="15" customHeight="1" x14ac:dyDescent="0.25">
      <c r="A145" s="176" t="s">
        <v>130</v>
      </c>
      <c r="B145" s="187">
        <v>14</v>
      </c>
      <c r="C145" s="135" t="s">
        <v>131</v>
      </c>
      <c r="D145" s="167">
        <f>VLOOKUP(C145,Unités!A:B,2,FALSE)</f>
        <v>109</v>
      </c>
      <c r="F145" s="135" t="s">
        <v>97</v>
      </c>
      <c r="G145" s="134">
        <v>2</v>
      </c>
      <c r="H145" s="168" t="str">
        <f t="shared" si="5"/>
        <v>Bol, moyen</v>
      </c>
      <c r="I145" s="167" t="str">
        <f t="shared" si="6"/>
        <v>1092</v>
      </c>
      <c r="K145" s="168"/>
      <c r="L145" s="169"/>
    </row>
    <row r="146" spans="1:12" ht="15" customHeight="1" x14ac:dyDescent="0.25">
      <c r="A146" s="176" t="s">
        <v>130</v>
      </c>
      <c r="B146" s="187">
        <v>14</v>
      </c>
      <c r="C146" s="135" t="s">
        <v>131</v>
      </c>
      <c r="D146" s="167">
        <f>VLOOKUP(C146,Unités!A:B,2,FALSE)</f>
        <v>109</v>
      </c>
      <c r="F146" s="135" t="s">
        <v>96</v>
      </c>
      <c r="G146" s="134">
        <v>3</v>
      </c>
      <c r="H146" s="168" t="str">
        <f t="shared" si="5"/>
        <v>Bol, grand</v>
      </c>
      <c r="I146" s="167" t="str">
        <f t="shared" si="6"/>
        <v>1093</v>
      </c>
      <c r="K146" s="168"/>
      <c r="L146" s="169"/>
    </row>
    <row r="147" spans="1:12" ht="15" customHeight="1" x14ac:dyDescent="0.25">
      <c r="A147" s="176" t="s">
        <v>130</v>
      </c>
      <c r="B147" s="187">
        <v>14</v>
      </c>
      <c r="C147" s="135" t="s">
        <v>101</v>
      </c>
      <c r="D147" s="167" t="e">
        <f>VLOOKUP(C147,Unités!A:B,2,FALSE)</f>
        <v>#N/A</v>
      </c>
      <c r="F147" s="135" t="s">
        <v>94</v>
      </c>
      <c r="G147" s="134">
        <v>1</v>
      </c>
      <c r="H147" s="168" t="str">
        <f t="shared" si="5"/>
        <v>Sachet, petit</v>
      </c>
      <c r="I147" s="167" t="e">
        <f t="shared" si="6"/>
        <v>#N/A</v>
      </c>
      <c r="K147" s="168"/>
      <c r="L147" s="169"/>
    </row>
    <row r="148" spans="1:12" ht="15" customHeight="1" x14ac:dyDescent="0.25">
      <c r="A148" s="176" t="s">
        <v>130</v>
      </c>
      <c r="B148" s="187">
        <v>14</v>
      </c>
      <c r="C148" s="135" t="s">
        <v>101</v>
      </c>
      <c r="D148" s="167" t="e">
        <f>VLOOKUP(C148,Unités!A:B,2,FALSE)</f>
        <v>#N/A</v>
      </c>
      <c r="F148" s="135" t="s">
        <v>97</v>
      </c>
      <c r="G148" s="134">
        <v>2</v>
      </c>
      <c r="H148" s="168" t="str">
        <f t="shared" si="5"/>
        <v>Sachet, moyen</v>
      </c>
      <c r="I148" s="167" t="e">
        <f t="shared" si="6"/>
        <v>#N/A</v>
      </c>
      <c r="K148" s="168"/>
      <c r="L148" s="169"/>
    </row>
    <row r="149" spans="1:12" ht="15" customHeight="1" x14ac:dyDescent="0.25">
      <c r="A149" s="176" t="s">
        <v>130</v>
      </c>
      <c r="B149" s="187">
        <v>14</v>
      </c>
      <c r="C149" s="135" t="s">
        <v>101</v>
      </c>
      <c r="D149" s="167" t="e">
        <f>VLOOKUP(C149,Unités!A:B,2,FALSE)</f>
        <v>#N/A</v>
      </c>
      <c r="F149" s="135" t="s">
        <v>96</v>
      </c>
      <c r="G149" s="134">
        <v>3</v>
      </c>
      <c r="H149" s="168" t="str">
        <f t="shared" si="5"/>
        <v>Sachet, grand</v>
      </c>
      <c r="I149" s="167" t="e">
        <f t="shared" si="6"/>
        <v>#N/A</v>
      </c>
      <c r="K149" s="168"/>
      <c r="L149" s="169"/>
    </row>
    <row r="150" spans="1:12" ht="15" customHeight="1" x14ac:dyDescent="0.25">
      <c r="A150" s="176" t="s">
        <v>130</v>
      </c>
      <c r="B150" s="187">
        <v>14</v>
      </c>
      <c r="C150" s="135" t="s">
        <v>211</v>
      </c>
      <c r="D150" s="167" t="e">
        <f>VLOOKUP(C150,Unités!A:B,2,FALSE)</f>
        <v>#N/A</v>
      </c>
      <c r="F150" s="135" t="s">
        <v>109</v>
      </c>
      <c r="G150" s="134">
        <v>0</v>
      </c>
      <c r="H150" s="168" t="str">
        <f t="shared" si="5"/>
        <v>Sac (25 Kg)</v>
      </c>
      <c r="I150" s="167" t="e">
        <f t="shared" si="6"/>
        <v>#N/A</v>
      </c>
      <c r="K150" s="168"/>
      <c r="L150" s="169"/>
    </row>
    <row r="151" spans="1:12" ht="15" customHeight="1" x14ac:dyDescent="0.25">
      <c r="A151" s="176" t="s">
        <v>130</v>
      </c>
      <c r="B151" s="187">
        <v>14</v>
      </c>
      <c r="C151" s="135" t="s">
        <v>210</v>
      </c>
      <c r="D151" s="167" t="e">
        <f>VLOOKUP(C151,Unités!A:B,2,FALSE)</f>
        <v>#N/A</v>
      </c>
      <c r="F151" s="135" t="s">
        <v>109</v>
      </c>
      <c r="G151" s="134">
        <v>0</v>
      </c>
      <c r="H151" s="168" t="str">
        <f t="shared" si="5"/>
        <v>Sac (50 Kg)</v>
      </c>
      <c r="I151" s="167" t="e">
        <f t="shared" si="6"/>
        <v>#N/A</v>
      </c>
      <c r="K151" s="168"/>
      <c r="L151" s="169"/>
    </row>
    <row r="152" spans="1:12" ht="15" customHeight="1" x14ac:dyDescent="0.25">
      <c r="A152" s="176" t="s">
        <v>130</v>
      </c>
      <c r="B152" s="187">
        <v>14</v>
      </c>
      <c r="C152" s="135" t="s">
        <v>212</v>
      </c>
      <c r="D152" s="167" t="e">
        <f>VLOOKUP(C152,Unités!A:B,2,FALSE)</f>
        <v>#N/A</v>
      </c>
      <c r="F152" s="135" t="s">
        <v>109</v>
      </c>
      <c r="G152" s="134">
        <v>0</v>
      </c>
      <c r="H152" s="168" t="str">
        <f t="shared" si="5"/>
        <v>Sac (100 Kg)</v>
      </c>
      <c r="I152" s="167" t="e">
        <f t="shared" si="6"/>
        <v>#N/A</v>
      </c>
      <c r="K152" s="168"/>
      <c r="L152" s="169"/>
    </row>
    <row r="153" spans="1:12" ht="15" customHeight="1" x14ac:dyDescent="0.25">
      <c r="A153" s="176" t="s">
        <v>49</v>
      </c>
      <c r="B153" s="187">
        <f>B152+2</f>
        <v>16</v>
      </c>
      <c r="C153" s="135" t="s">
        <v>132</v>
      </c>
      <c r="D153" s="167" t="e">
        <f>VLOOKUP(C153,Unités!A:B,2,FALSE)</f>
        <v>#N/A</v>
      </c>
      <c r="F153" s="135" t="s">
        <v>94</v>
      </c>
      <c r="G153" s="134">
        <v>1</v>
      </c>
      <c r="H153" s="168" t="str">
        <f t="shared" si="5"/>
        <v>Paquet, petit</v>
      </c>
      <c r="I153" s="167" t="e">
        <f t="shared" si="6"/>
        <v>#N/A</v>
      </c>
      <c r="K153" s="168"/>
      <c r="L153" s="169"/>
    </row>
    <row r="154" spans="1:12" ht="15" customHeight="1" x14ac:dyDescent="0.25">
      <c r="A154" s="176" t="s">
        <v>49</v>
      </c>
      <c r="B154" s="187">
        <v>16</v>
      </c>
      <c r="C154" s="135" t="s">
        <v>132</v>
      </c>
      <c r="D154" s="167" t="e">
        <f>VLOOKUP(C154,Unités!A:B,2,FALSE)</f>
        <v>#N/A</v>
      </c>
      <c r="F154" s="135" t="s">
        <v>97</v>
      </c>
      <c r="G154" s="134">
        <v>2</v>
      </c>
      <c r="H154" s="168" t="str">
        <f t="shared" si="5"/>
        <v>Paquet, moyen</v>
      </c>
      <c r="I154" s="167" t="e">
        <f t="shared" si="6"/>
        <v>#N/A</v>
      </c>
      <c r="K154" s="168"/>
      <c r="L154" s="169"/>
    </row>
    <row r="155" spans="1:12" ht="15" customHeight="1" x14ac:dyDescent="0.25">
      <c r="A155" s="176" t="s">
        <v>49</v>
      </c>
      <c r="B155" s="187">
        <v>16</v>
      </c>
      <c r="C155" s="135" t="s">
        <v>132</v>
      </c>
      <c r="D155" s="167" t="e">
        <f>VLOOKUP(C155,Unités!A:B,2,FALSE)</f>
        <v>#N/A</v>
      </c>
      <c r="F155" s="135" t="s">
        <v>96</v>
      </c>
      <c r="G155" s="134">
        <v>3</v>
      </c>
      <c r="H155" s="168" t="str">
        <f t="shared" si="5"/>
        <v>Paquet, grand</v>
      </c>
      <c r="I155" s="167" t="e">
        <f t="shared" si="6"/>
        <v>#N/A</v>
      </c>
      <c r="K155" s="168"/>
      <c r="L155" s="169"/>
    </row>
    <row r="156" spans="1:12" ht="15" customHeight="1" x14ac:dyDescent="0.25">
      <c r="A156" s="176" t="s">
        <v>261</v>
      </c>
      <c r="B156" s="187">
        <f>B153+1</f>
        <v>17</v>
      </c>
      <c r="C156" s="135" t="s">
        <v>259</v>
      </c>
      <c r="D156" s="167" t="e">
        <f>VLOOKUP(C156,Unités!A:B,2,FALSE)</f>
        <v>#N/A</v>
      </c>
      <c r="F156" s="135" t="s">
        <v>94</v>
      </c>
      <c r="G156" s="134">
        <v>1</v>
      </c>
      <c r="H156" s="168" t="str">
        <f t="shared" si="5"/>
        <v>Unite, petit</v>
      </c>
      <c r="I156" s="167" t="e">
        <f t="shared" si="6"/>
        <v>#N/A</v>
      </c>
      <c r="K156" s="168"/>
      <c r="L156" s="169"/>
    </row>
    <row r="157" spans="1:12" ht="15" customHeight="1" x14ac:dyDescent="0.25">
      <c r="A157" s="176" t="s">
        <v>261</v>
      </c>
      <c r="B157" s="187">
        <f>B156</f>
        <v>17</v>
      </c>
      <c r="C157" s="135" t="s">
        <v>259</v>
      </c>
      <c r="D157" s="167" t="e">
        <f>VLOOKUP(C157,Unités!A:B,2,FALSE)</f>
        <v>#N/A</v>
      </c>
      <c r="F157" s="135" t="s">
        <v>96</v>
      </c>
      <c r="G157" s="134">
        <v>3</v>
      </c>
      <c r="H157" s="168" t="str">
        <f t="shared" si="5"/>
        <v>Unite, grand</v>
      </c>
      <c r="I157" s="167" t="e">
        <f t="shared" si="6"/>
        <v>#N/A</v>
      </c>
      <c r="K157" s="168"/>
      <c r="L157" s="169"/>
    </row>
    <row r="158" spans="1:12" ht="15" customHeight="1" x14ac:dyDescent="0.25">
      <c r="A158" s="176" t="s">
        <v>260</v>
      </c>
      <c r="B158" s="187">
        <f>B156+1</f>
        <v>18</v>
      </c>
      <c r="C158" s="135" t="s">
        <v>259</v>
      </c>
      <c r="D158" s="167" t="e">
        <f>VLOOKUP(C158,Unités!A:B,2,FALSE)</f>
        <v>#N/A</v>
      </c>
      <c r="F158" s="135" t="s">
        <v>109</v>
      </c>
      <c r="G158" s="134">
        <v>0</v>
      </c>
      <c r="H158" s="168" t="str">
        <f t="shared" si="5"/>
        <v>Unite</v>
      </c>
      <c r="I158" s="167" t="e">
        <f t="shared" si="6"/>
        <v>#N/A</v>
      </c>
      <c r="K158" s="168"/>
      <c r="L158" s="169"/>
    </row>
    <row r="159" spans="1:12" ht="15" customHeight="1" x14ac:dyDescent="0.25">
      <c r="A159" s="176" t="s">
        <v>147</v>
      </c>
      <c r="B159" s="187">
        <f t="shared" ref="B159:B160" si="7">B158+1</f>
        <v>19</v>
      </c>
      <c r="C159" s="135" t="s">
        <v>259</v>
      </c>
      <c r="D159" s="167" t="e">
        <f>VLOOKUP(C159,Unités!A:B,2,FALSE)</f>
        <v>#N/A</v>
      </c>
      <c r="F159" s="135" t="s">
        <v>109</v>
      </c>
      <c r="G159" s="134">
        <v>0</v>
      </c>
      <c r="H159" s="168" t="str">
        <f t="shared" si="5"/>
        <v>Unite</v>
      </c>
      <c r="I159" s="167" t="e">
        <f t="shared" si="6"/>
        <v>#N/A</v>
      </c>
      <c r="K159" s="168"/>
      <c r="L159" s="169"/>
    </row>
    <row r="160" spans="1:12" ht="15" customHeight="1" x14ac:dyDescent="0.25">
      <c r="A160" s="176" t="s">
        <v>148</v>
      </c>
      <c r="B160" s="187">
        <f t="shared" si="7"/>
        <v>20</v>
      </c>
      <c r="C160" s="135" t="s">
        <v>132</v>
      </c>
      <c r="D160" s="167" t="e">
        <f>VLOOKUP(C160,Unités!A:B,2,FALSE)</f>
        <v>#N/A</v>
      </c>
      <c r="F160" s="135" t="s">
        <v>109</v>
      </c>
      <c r="G160" s="134">
        <v>0</v>
      </c>
      <c r="H160" s="168" t="str">
        <f t="shared" si="5"/>
        <v>Paquet</v>
      </c>
      <c r="I160" s="167" t="e">
        <f t="shared" si="6"/>
        <v>#N/A</v>
      </c>
      <c r="K160" s="168"/>
      <c r="L160" s="169"/>
    </row>
    <row r="161" spans="1:12" ht="15" customHeight="1" x14ac:dyDescent="0.25">
      <c r="A161" s="176" t="s">
        <v>149</v>
      </c>
      <c r="B161" s="187">
        <f>B160+1</f>
        <v>21</v>
      </c>
      <c r="C161" s="135" t="s">
        <v>259</v>
      </c>
      <c r="D161" s="167" t="e">
        <f>VLOOKUP(C161,Unités!A:B,2,FALSE)</f>
        <v>#N/A</v>
      </c>
      <c r="F161" s="135" t="s">
        <v>109</v>
      </c>
      <c r="G161" s="134">
        <v>0</v>
      </c>
      <c r="H161" s="168" t="str">
        <f t="shared" si="5"/>
        <v>Unite</v>
      </c>
      <c r="I161" s="167" t="e">
        <f t="shared" si="6"/>
        <v>#N/A</v>
      </c>
      <c r="K161" s="168"/>
      <c r="L161" s="169"/>
    </row>
    <row r="162" spans="1:12" ht="15" customHeight="1" x14ac:dyDescent="0.25">
      <c r="A162" s="176" t="s">
        <v>149</v>
      </c>
      <c r="B162" s="187">
        <f>B161</f>
        <v>21</v>
      </c>
      <c r="C162" s="135" t="s">
        <v>101</v>
      </c>
      <c r="D162" s="167" t="e">
        <f>VLOOKUP(C162,Unités!A:B,2,FALSE)</f>
        <v>#N/A</v>
      </c>
      <c r="F162" s="135" t="s">
        <v>94</v>
      </c>
      <c r="G162" s="134">
        <v>1</v>
      </c>
      <c r="H162" s="168" t="str">
        <f t="shared" si="5"/>
        <v>Sachet, petit</v>
      </c>
      <c r="I162" s="167" t="e">
        <f t="shared" si="6"/>
        <v>#N/A</v>
      </c>
      <c r="K162" s="168"/>
      <c r="L162" s="169"/>
    </row>
    <row r="163" spans="1:12" ht="15" customHeight="1" x14ac:dyDescent="0.25">
      <c r="A163" s="176" t="s">
        <v>149</v>
      </c>
      <c r="B163" s="187">
        <f t="shared" ref="B163:B164" si="8">B162</f>
        <v>21</v>
      </c>
      <c r="C163" s="135" t="s">
        <v>101</v>
      </c>
      <c r="D163" s="167" t="e">
        <f>VLOOKUP(C163,Unités!A:B,2,FALSE)</f>
        <v>#N/A</v>
      </c>
      <c r="F163" s="135" t="s">
        <v>97</v>
      </c>
      <c r="G163" s="134">
        <v>2</v>
      </c>
      <c r="H163" s="168" t="str">
        <f t="shared" si="5"/>
        <v>Sachet, moyen</v>
      </c>
      <c r="I163" s="167" t="e">
        <f t="shared" si="6"/>
        <v>#N/A</v>
      </c>
      <c r="K163" s="168"/>
      <c r="L163" s="169"/>
    </row>
    <row r="164" spans="1:12" ht="15" customHeight="1" x14ac:dyDescent="0.25">
      <c r="A164" s="176" t="s">
        <v>149</v>
      </c>
      <c r="B164" s="187">
        <f t="shared" si="8"/>
        <v>21</v>
      </c>
      <c r="C164" s="135" t="s">
        <v>101</v>
      </c>
      <c r="D164" s="167" t="e">
        <f>VLOOKUP(C164,Unités!A:B,2,FALSE)</f>
        <v>#N/A</v>
      </c>
      <c r="F164" s="135" t="s">
        <v>96</v>
      </c>
      <c r="G164" s="134">
        <v>3</v>
      </c>
      <c r="H164" s="168" t="str">
        <f t="shared" si="5"/>
        <v>Sachet, grand</v>
      </c>
      <c r="I164" s="167" t="e">
        <f t="shared" si="6"/>
        <v>#N/A</v>
      </c>
      <c r="K164" s="168"/>
      <c r="L164" s="169"/>
    </row>
    <row r="165" spans="1:12" ht="15" customHeight="1" x14ac:dyDescent="0.25">
      <c r="A165" s="176" t="s">
        <v>50</v>
      </c>
      <c r="B165" s="187">
        <f>B161+1</f>
        <v>22</v>
      </c>
      <c r="C165" s="135" t="s">
        <v>259</v>
      </c>
      <c r="D165" s="167" t="e">
        <f>VLOOKUP(C165,Unités!A:B,2,FALSE)</f>
        <v>#N/A</v>
      </c>
      <c r="F165" s="135" t="s">
        <v>109</v>
      </c>
      <c r="G165" s="134">
        <v>0</v>
      </c>
      <c r="H165" s="168" t="str">
        <f t="shared" si="5"/>
        <v>Unite</v>
      </c>
      <c r="I165" s="167" t="e">
        <f t="shared" si="6"/>
        <v>#N/A</v>
      </c>
      <c r="K165" s="168"/>
      <c r="L165" s="169"/>
    </row>
    <row r="166" spans="1:12" ht="15" customHeight="1" x14ac:dyDescent="0.25">
      <c r="A166" s="176" t="s">
        <v>50</v>
      </c>
      <c r="B166" s="187">
        <f>B165</f>
        <v>22</v>
      </c>
      <c r="C166" s="135" t="s">
        <v>99</v>
      </c>
      <c r="D166" s="167" t="e">
        <f>VLOOKUP(C166,Unités!A:B,2,FALSE)</f>
        <v>#N/A</v>
      </c>
      <c r="F166" s="135" t="s">
        <v>94</v>
      </c>
      <c r="G166" s="134">
        <v>1</v>
      </c>
      <c r="H166" s="168" t="str">
        <f t="shared" si="5"/>
        <v>Tas, petit</v>
      </c>
      <c r="I166" s="167" t="e">
        <f t="shared" si="6"/>
        <v>#N/A</v>
      </c>
      <c r="K166" s="168"/>
      <c r="L166" s="169"/>
    </row>
    <row r="167" spans="1:12" ht="15" customHeight="1" x14ac:dyDescent="0.25">
      <c r="A167" s="176" t="s">
        <v>50</v>
      </c>
      <c r="B167" s="187">
        <f t="shared" ref="B167:B168" si="9">B166</f>
        <v>22</v>
      </c>
      <c r="C167" s="135" t="s">
        <v>99</v>
      </c>
      <c r="D167" s="167" t="e">
        <f>VLOOKUP(C167,Unités!A:B,2,FALSE)</f>
        <v>#N/A</v>
      </c>
      <c r="F167" s="135" t="s">
        <v>97</v>
      </c>
      <c r="G167" s="134">
        <v>2</v>
      </c>
      <c r="H167" s="168" t="str">
        <f t="shared" si="5"/>
        <v>Tas, moyen</v>
      </c>
      <c r="I167" s="167" t="e">
        <f t="shared" si="6"/>
        <v>#N/A</v>
      </c>
      <c r="K167" s="168"/>
      <c r="L167" s="169"/>
    </row>
    <row r="168" spans="1:12" ht="15" customHeight="1" x14ac:dyDescent="0.25">
      <c r="A168" s="176" t="s">
        <v>50</v>
      </c>
      <c r="B168" s="187">
        <f t="shared" si="9"/>
        <v>22</v>
      </c>
      <c r="C168" s="135" t="s">
        <v>99</v>
      </c>
      <c r="D168" s="167" t="e">
        <f>VLOOKUP(C168,Unités!A:B,2,FALSE)</f>
        <v>#N/A</v>
      </c>
      <c r="F168" s="135" t="s">
        <v>96</v>
      </c>
      <c r="G168" s="134">
        <v>3</v>
      </c>
      <c r="H168" s="168" t="str">
        <f t="shared" si="5"/>
        <v>Tas, grand</v>
      </c>
      <c r="I168" s="167" t="e">
        <f t="shared" si="6"/>
        <v>#N/A</v>
      </c>
      <c r="K168" s="168"/>
      <c r="L168" s="169"/>
    </row>
    <row r="169" spans="1:12" ht="15" customHeight="1" x14ac:dyDescent="0.25">
      <c r="A169" s="177" t="s">
        <v>150</v>
      </c>
      <c r="B169" s="187" t="s">
        <v>232</v>
      </c>
      <c r="D169" s="167" t="e">
        <f>VLOOKUP(C169,Unités!A:B,2,FALSE)</f>
        <v>#N/A</v>
      </c>
      <c r="G169" s="134"/>
      <c r="H169" s="168" t="str">
        <f t="shared" si="5"/>
        <v xml:space="preserve">, </v>
      </c>
      <c r="I169" s="167" t="e">
        <f t="shared" si="6"/>
        <v>#N/A</v>
      </c>
      <c r="K169" s="168"/>
      <c r="L169" s="169"/>
    </row>
    <row r="170" spans="1:12" ht="15" customHeight="1" x14ac:dyDescent="0.25">
      <c r="A170" s="176" t="s">
        <v>51</v>
      </c>
      <c r="B170" s="187">
        <f>B168+1</f>
        <v>23</v>
      </c>
      <c r="C170" s="135" t="s">
        <v>236</v>
      </c>
      <c r="D170" s="167">
        <f>VLOOKUP(C170,Unités!A:B,2,FALSE)</f>
        <v>103</v>
      </c>
      <c r="F170" s="135" t="s">
        <v>109</v>
      </c>
      <c r="G170" s="134">
        <v>1</v>
      </c>
      <c r="H170" s="168" t="str">
        <f t="shared" si="5"/>
        <v>Avec os au Kg</v>
      </c>
      <c r="I170" s="167" t="str">
        <f t="shared" si="6"/>
        <v>1031</v>
      </c>
      <c r="K170" s="168"/>
      <c r="L170" s="169"/>
    </row>
    <row r="171" spans="1:12" ht="15" customHeight="1" x14ac:dyDescent="0.25">
      <c r="A171" s="176" t="s">
        <v>51</v>
      </c>
      <c r="B171" s="187">
        <f>B170</f>
        <v>23</v>
      </c>
      <c r="C171" s="135" t="s">
        <v>250</v>
      </c>
      <c r="D171" s="167" t="e">
        <f>VLOOKUP(C171,Unités!A:B,2,FALSE)</f>
        <v>#N/A</v>
      </c>
      <c r="G171" s="134"/>
      <c r="H171" s="168"/>
      <c r="K171" s="168"/>
      <c r="L171" s="169"/>
    </row>
    <row r="172" spans="1:12" ht="15" customHeight="1" x14ac:dyDescent="0.25">
      <c r="A172" s="176" t="s">
        <v>51</v>
      </c>
      <c r="B172" s="187">
        <f t="shared" ref="B172:B180" si="10">B171</f>
        <v>23</v>
      </c>
      <c r="C172" s="135" t="s">
        <v>271</v>
      </c>
      <c r="D172" s="167">
        <f>VLOOKUP(C172,Unités!A:B,2,FALSE)</f>
        <v>104</v>
      </c>
      <c r="F172" s="135" t="s">
        <v>94</v>
      </c>
      <c r="G172" s="134">
        <v>1</v>
      </c>
      <c r="H172" s="168" t="str">
        <f t="shared" si="5"/>
        <v>Avec os au Tas, petit</v>
      </c>
      <c r="I172" s="167" t="str">
        <f t="shared" si="6"/>
        <v>1041</v>
      </c>
      <c r="K172" s="168"/>
      <c r="L172" s="169"/>
    </row>
    <row r="173" spans="1:12" ht="15" customHeight="1" x14ac:dyDescent="0.25">
      <c r="A173" s="176" t="s">
        <v>51</v>
      </c>
      <c r="B173" s="187">
        <f t="shared" si="10"/>
        <v>23</v>
      </c>
      <c r="C173" s="135" t="s">
        <v>271</v>
      </c>
      <c r="D173" s="167">
        <f>VLOOKUP(C173,Unités!A:B,2,FALSE)</f>
        <v>104</v>
      </c>
      <c r="F173" s="135" t="s">
        <v>97</v>
      </c>
      <c r="G173" s="134">
        <v>2</v>
      </c>
      <c r="H173" s="168" t="str">
        <f t="shared" si="5"/>
        <v>Avec os au Tas, moyen</v>
      </c>
      <c r="I173" s="167" t="str">
        <f t="shared" si="6"/>
        <v>1042</v>
      </c>
      <c r="K173" s="168"/>
      <c r="L173" s="169"/>
    </row>
    <row r="174" spans="1:12" ht="15" customHeight="1" x14ac:dyDescent="0.25">
      <c r="A174" s="176" t="s">
        <v>51</v>
      </c>
      <c r="B174" s="187">
        <f t="shared" si="10"/>
        <v>23</v>
      </c>
      <c r="C174" s="135" t="s">
        <v>271</v>
      </c>
      <c r="D174" s="167">
        <f>VLOOKUP(C174,Unités!A:B,2,FALSE)</f>
        <v>104</v>
      </c>
      <c r="F174" s="135" t="s">
        <v>96</v>
      </c>
      <c r="G174" s="134">
        <v>3</v>
      </c>
      <c r="H174" s="168" t="str">
        <f t="shared" si="5"/>
        <v>Avec os au Tas, grand</v>
      </c>
      <c r="I174" s="167" t="str">
        <f t="shared" si="6"/>
        <v>1043</v>
      </c>
      <c r="K174" s="168"/>
      <c r="L174" s="169"/>
    </row>
    <row r="175" spans="1:12" ht="15" customHeight="1" x14ac:dyDescent="0.25">
      <c r="A175" s="176" t="s">
        <v>51</v>
      </c>
      <c r="B175" s="187">
        <f t="shared" si="10"/>
        <v>23</v>
      </c>
      <c r="C175" s="135" t="s">
        <v>272</v>
      </c>
      <c r="D175" s="167" t="e">
        <f>VLOOKUP(C175,Unités!A:B,2,FALSE)</f>
        <v>#N/A</v>
      </c>
      <c r="F175" s="135" t="s">
        <v>94</v>
      </c>
      <c r="G175" s="134"/>
      <c r="H175" s="168"/>
      <c r="K175" s="168"/>
      <c r="L175" s="169"/>
    </row>
    <row r="176" spans="1:12" ht="15" customHeight="1" x14ac:dyDescent="0.25">
      <c r="A176" s="176" t="s">
        <v>51</v>
      </c>
      <c r="B176" s="187">
        <f t="shared" si="10"/>
        <v>23</v>
      </c>
      <c r="C176" s="135" t="s">
        <v>272</v>
      </c>
      <c r="D176" s="167" t="e">
        <f>VLOOKUP(C176,Unités!A:B,2,FALSE)</f>
        <v>#N/A</v>
      </c>
      <c r="F176" s="135" t="s">
        <v>97</v>
      </c>
      <c r="G176" s="134"/>
      <c r="H176" s="168"/>
      <c r="K176" s="168"/>
      <c r="L176" s="169"/>
    </row>
    <row r="177" spans="1:12" ht="15" customHeight="1" x14ac:dyDescent="0.25">
      <c r="A177" s="176" t="s">
        <v>51</v>
      </c>
      <c r="B177" s="187">
        <f t="shared" si="10"/>
        <v>23</v>
      </c>
      <c r="C177" s="135" t="s">
        <v>272</v>
      </c>
      <c r="D177" s="167" t="e">
        <f>VLOOKUP(C177,Unités!A:B,2,FALSE)</f>
        <v>#N/A</v>
      </c>
      <c r="F177" s="135" t="s">
        <v>96</v>
      </c>
      <c r="G177" s="134"/>
      <c r="H177" s="168"/>
      <c r="K177" s="168"/>
      <c r="L177" s="169"/>
    </row>
    <row r="178" spans="1:12" ht="15" customHeight="1" x14ac:dyDescent="0.25">
      <c r="A178" s="176" t="s">
        <v>51</v>
      </c>
      <c r="B178" s="187">
        <f>B174</f>
        <v>23</v>
      </c>
      <c r="C178" s="135" t="s">
        <v>245</v>
      </c>
      <c r="D178" s="167">
        <f>VLOOKUP(C178,Unités!A:B,2,FALSE)</f>
        <v>126</v>
      </c>
      <c r="F178" s="135" t="s">
        <v>94</v>
      </c>
      <c r="G178" s="134"/>
      <c r="H178" s="168"/>
      <c r="K178" s="168"/>
      <c r="L178" s="169"/>
    </row>
    <row r="179" spans="1:12" ht="15" customHeight="1" x14ac:dyDescent="0.25">
      <c r="A179" s="176" t="s">
        <v>51</v>
      </c>
      <c r="B179" s="187">
        <f t="shared" si="10"/>
        <v>23</v>
      </c>
      <c r="C179" s="135" t="s">
        <v>245</v>
      </c>
      <c r="D179" s="167">
        <f>VLOOKUP(C179,Unités!A:B,2,FALSE)</f>
        <v>126</v>
      </c>
      <c r="F179" s="135" t="s">
        <v>97</v>
      </c>
      <c r="G179" s="134"/>
      <c r="H179" s="168"/>
      <c r="K179" s="168"/>
      <c r="L179" s="169"/>
    </row>
    <row r="180" spans="1:12" ht="15" customHeight="1" x14ac:dyDescent="0.25">
      <c r="A180" s="176" t="s">
        <v>51</v>
      </c>
      <c r="B180" s="187">
        <f t="shared" si="10"/>
        <v>23</v>
      </c>
      <c r="C180" s="135" t="s">
        <v>245</v>
      </c>
      <c r="D180" s="167">
        <f>VLOOKUP(C180,Unités!A:B,2,FALSE)</f>
        <v>126</v>
      </c>
      <c r="F180" s="135" t="s">
        <v>96</v>
      </c>
      <c r="G180" s="134"/>
      <c r="H180" s="168"/>
      <c r="K180" s="168"/>
      <c r="L180" s="169"/>
    </row>
    <row r="181" spans="1:12" ht="15" customHeight="1" x14ac:dyDescent="0.25">
      <c r="A181" s="176" t="s">
        <v>151</v>
      </c>
      <c r="B181" s="187">
        <f>B180+1</f>
        <v>24</v>
      </c>
      <c r="C181" s="135" t="s">
        <v>77</v>
      </c>
      <c r="D181" s="167">
        <f>VLOOKUP(C181,Unités!A:B,2,FALSE)</f>
        <v>100</v>
      </c>
      <c r="F181" s="135" t="s">
        <v>109</v>
      </c>
      <c r="G181" s="134">
        <v>0</v>
      </c>
      <c r="H181" s="168" t="str">
        <f t="shared" si="5"/>
        <v>Kg</v>
      </c>
      <c r="I181" s="167" t="str">
        <f t="shared" si="6"/>
        <v>1000</v>
      </c>
      <c r="K181" s="168"/>
      <c r="L181" s="169"/>
    </row>
    <row r="182" spans="1:12" ht="15" customHeight="1" x14ac:dyDescent="0.25">
      <c r="A182" s="176" t="s">
        <v>151</v>
      </c>
      <c r="B182" s="187">
        <f>B181</f>
        <v>24</v>
      </c>
      <c r="C182" s="135" t="s">
        <v>99</v>
      </c>
      <c r="D182" s="167" t="e">
        <f>VLOOKUP(C182,Unités!A:B,2,FALSE)</f>
        <v>#N/A</v>
      </c>
      <c r="F182" s="135" t="s">
        <v>94</v>
      </c>
      <c r="G182" s="134">
        <v>1</v>
      </c>
      <c r="H182" s="168" t="str">
        <f t="shared" si="5"/>
        <v>Tas, petit</v>
      </c>
      <c r="I182" s="167" t="e">
        <f t="shared" si="6"/>
        <v>#N/A</v>
      </c>
      <c r="K182" s="168"/>
      <c r="L182" s="169"/>
    </row>
    <row r="183" spans="1:12" ht="15" customHeight="1" x14ac:dyDescent="0.25">
      <c r="A183" s="176" t="s">
        <v>151</v>
      </c>
      <c r="B183" s="187">
        <f t="shared" ref="B183:B184" si="11">B182</f>
        <v>24</v>
      </c>
      <c r="C183" s="135" t="s">
        <v>99</v>
      </c>
      <c r="D183" s="167" t="e">
        <f>VLOOKUP(C183,Unités!A:B,2,FALSE)</f>
        <v>#N/A</v>
      </c>
      <c r="F183" s="135" t="s">
        <v>97</v>
      </c>
      <c r="G183" s="134">
        <v>2</v>
      </c>
      <c r="H183" s="168" t="str">
        <f t="shared" si="5"/>
        <v>Tas, moyen</v>
      </c>
      <c r="I183" s="167" t="e">
        <f t="shared" si="6"/>
        <v>#N/A</v>
      </c>
      <c r="K183" s="168"/>
      <c r="L183" s="169"/>
    </row>
    <row r="184" spans="1:12" ht="15" customHeight="1" x14ac:dyDescent="0.25">
      <c r="A184" s="176" t="s">
        <v>151</v>
      </c>
      <c r="B184" s="187">
        <f t="shared" si="11"/>
        <v>24</v>
      </c>
      <c r="C184" s="135" t="s">
        <v>99</v>
      </c>
      <c r="D184" s="167" t="e">
        <f>VLOOKUP(C184,Unités!A:B,2,FALSE)</f>
        <v>#N/A</v>
      </c>
      <c r="F184" s="135" t="s">
        <v>96</v>
      </c>
      <c r="G184" s="134">
        <v>3</v>
      </c>
      <c r="H184" s="168" t="str">
        <f t="shared" si="5"/>
        <v>Tas, grand</v>
      </c>
      <c r="I184" s="167" t="e">
        <f t="shared" si="6"/>
        <v>#N/A</v>
      </c>
      <c r="K184" s="168"/>
      <c r="L184" s="169"/>
    </row>
    <row r="185" spans="1:12" ht="15" customHeight="1" x14ac:dyDescent="0.25">
      <c r="A185" s="176" t="s">
        <v>52</v>
      </c>
      <c r="B185" s="187">
        <f>B181+1</f>
        <v>25</v>
      </c>
      <c r="C185" s="135" t="s">
        <v>77</v>
      </c>
      <c r="D185" s="167">
        <f>VLOOKUP(C185,Unités!A:B,2,FALSE)</f>
        <v>100</v>
      </c>
      <c r="F185" s="135" t="s">
        <v>109</v>
      </c>
      <c r="G185" s="134">
        <v>0</v>
      </c>
      <c r="H185" s="168" t="str">
        <f t="shared" si="5"/>
        <v>Kg</v>
      </c>
      <c r="I185" s="167" t="str">
        <f t="shared" si="6"/>
        <v>1000</v>
      </c>
      <c r="K185" s="168"/>
      <c r="L185" s="169"/>
    </row>
    <row r="186" spans="1:12" ht="15" customHeight="1" x14ac:dyDescent="0.25">
      <c r="A186" s="176" t="s">
        <v>52</v>
      </c>
      <c r="B186" s="187">
        <f>B185</f>
        <v>25</v>
      </c>
      <c r="C186" s="135" t="s">
        <v>99</v>
      </c>
      <c r="D186" s="167" t="e">
        <f>VLOOKUP(C186,Unités!A:B,2,FALSE)</f>
        <v>#N/A</v>
      </c>
      <c r="F186" s="135" t="s">
        <v>94</v>
      </c>
      <c r="G186" s="134">
        <v>1</v>
      </c>
      <c r="H186" s="168" t="str">
        <f t="shared" si="5"/>
        <v>Tas, petit</v>
      </c>
      <c r="I186" s="167" t="e">
        <f t="shared" si="6"/>
        <v>#N/A</v>
      </c>
      <c r="K186" s="168"/>
      <c r="L186" s="169"/>
    </row>
    <row r="187" spans="1:12" ht="15" customHeight="1" x14ac:dyDescent="0.25">
      <c r="A187" s="176" t="s">
        <v>52</v>
      </c>
      <c r="B187" s="187">
        <f t="shared" ref="B187:B188" si="12">B186</f>
        <v>25</v>
      </c>
      <c r="C187" s="135" t="s">
        <v>99</v>
      </c>
      <c r="D187" s="167" t="e">
        <f>VLOOKUP(C187,Unités!A:B,2,FALSE)</f>
        <v>#N/A</v>
      </c>
      <c r="F187" s="135" t="s">
        <v>97</v>
      </c>
      <c r="G187" s="134">
        <v>2</v>
      </c>
      <c r="H187" s="168" t="str">
        <f t="shared" si="5"/>
        <v>Tas, moyen</v>
      </c>
      <c r="I187" s="167" t="e">
        <f t="shared" si="6"/>
        <v>#N/A</v>
      </c>
      <c r="K187" s="168"/>
      <c r="L187" s="169"/>
    </row>
    <row r="188" spans="1:12" ht="15" customHeight="1" x14ac:dyDescent="0.25">
      <c r="A188" s="176" t="s">
        <v>52</v>
      </c>
      <c r="B188" s="187">
        <f t="shared" si="12"/>
        <v>25</v>
      </c>
      <c r="C188" s="135" t="s">
        <v>99</v>
      </c>
      <c r="D188" s="167" t="e">
        <f>VLOOKUP(C188,Unités!A:B,2,FALSE)</f>
        <v>#N/A</v>
      </c>
      <c r="F188" s="135" t="s">
        <v>96</v>
      </c>
      <c r="G188" s="134">
        <v>3</v>
      </c>
      <c r="H188" s="168" t="str">
        <f t="shared" ref="H188:H230" si="13">CONCATENATE(C188,IF(F188="N/A","",CONCATENATE(", ",F188)))</f>
        <v>Tas, grand</v>
      </c>
      <c r="I188" s="167" t="e">
        <f t="shared" ref="I188:I230" si="14">CONCATENATE(D188,G188)</f>
        <v>#N/A</v>
      </c>
      <c r="K188" s="168"/>
      <c r="L188" s="169"/>
    </row>
    <row r="189" spans="1:12" ht="15" customHeight="1" x14ac:dyDescent="0.25">
      <c r="A189" s="176" t="s">
        <v>53</v>
      </c>
      <c r="B189" s="187">
        <f>B188+1</f>
        <v>26</v>
      </c>
      <c r="C189" s="135" t="s">
        <v>77</v>
      </c>
      <c r="D189" s="167">
        <f>VLOOKUP(C189,Unités!A:B,2,FALSE)</f>
        <v>100</v>
      </c>
      <c r="F189" s="135" t="s">
        <v>109</v>
      </c>
      <c r="G189" s="134">
        <v>0</v>
      </c>
      <c r="H189" s="168" t="str">
        <f t="shared" si="13"/>
        <v>Kg</v>
      </c>
      <c r="I189" s="167" t="str">
        <f t="shared" si="14"/>
        <v>1000</v>
      </c>
      <c r="K189" s="168"/>
      <c r="L189" s="169"/>
    </row>
    <row r="190" spans="1:12" ht="15" customHeight="1" x14ac:dyDescent="0.25">
      <c r="A190" s="176" t="s">
        <v>53</v>
      </c>
      <c r="B190" s="187">
        <f>B189</f>
        <v>26</v>
      </c>
      <c r="C190" s="135" t="s">
        <v>99</v>
      </c>
      <c r="D190" s="167" t="e">
        <f>VLOOKUP(C190,Unités!A:B,2,FALSE)</f>
        <v>#N/A</v>
      </c>
      <c r="F190" s="135" t="s">
        <v>94</v>
      </c>
      <c r="G190" s="134">
        <v>1</v>
      </c>
      <c r="H190" s="168" t="str">
        <f t="shared" si="13"/>
        <v>Tas, petit</v>
      </c>
      <c r="I190" s="167" t="e">
        <f t="shared" si="14"/>
        <v>#N/A</v>
      </c>
      <c r="K190" s="168"/>
      <c r="L190" s="169"/>
    </row>
    <row r="191" spans="1:12" ht="15" customHeight="1" x14ac:dyDescent="0.25">
      <c r="A191" s="176" t="s">
        <v>53</v>
      </c>
      <c r="B191" s="187">
        <f t="shared" ref="B191:B192" si="15">B190</f>
        <v>26</v>
      </c>
      <c r="C191" s="135" t="s">
        <v>99</v>
      </c>
      <c r="D191" s="167" t="e">
        <f>VLOOKUP(C191,Unités!A:B,2,FALSE)</f>
        <v>#N/A</v>
      </c>
      <c r="F191" s="135" t="s">
        <v>97</v>
      </c>
      <c r="G191" s="134">
        <v>2</v>
      </c>
      <c r="H191" s="168" t="str">
        <f t="shared" si="13"/>
        <v>Tas, moyen</v>
      </c>
      <c r="I191" s="167" t="e">
        <f t="shared" si="14"/>
        <v>#N/A</v>
      </c>
      <c r="K191" s="168"/>
      <c r="L191" s="169"/>
    </row>
    <row r="192" spans="1:12" ht="15" customHeight="1" x14ac:dyDescent="0.25">
      <c r="A192" s="176" t="s">
        <v>53</v>
      </c>
      <c r="B192" s="187">
        <f t="shared" si="15"/>
        <v>26</v>
      </c>
      <c r="C192" s="135" t="s">
        <v>99</v>
      </c>
      <c r="D192" s="167" t="e">
        <f>VLOOKUP(C192,Unités!A:B,2,FALSE)</f>
        <v>#N/A</v>
      </c>
      <c r="F192" s="135" t="s">
        <v>96</v>
      </c>
      <c r="G192" s="134">
        <v>3</v>
      </c>
      <c r="H192" s="168" t="str">
        <f t="shared" si="13"/>
        <v>Tas, grand</v>
      </c>
      <c r="I192" s="167" t="e">
        <f t="shared" si="14"/>
        <v>#N/A</v>
      </c>
      <c r="K192" s="168"/>
      <c r="L192" s="169"/>
    </row>
    <row r="193" spans="1:12" ht="18" customHeight="1" x14ac:dyDescent="0.25">
      <c r="A193" s="176" t="s">
        <v>152</v>
      </c>
      <c r="B193" s="187">
        <f>B192+1</f>
        <v>27</v>
      </c>
      <c r="C193" s="135" t="s">
        <v>77</v>
      </c>
      <c r="D193" s="167">
        <f>VLOOKUP(C193,Unités!A:B,2,FALSE)</f>
        <v>100</v>
      </c>
      <c r="F193" s="135" t="s">
        <v>109</v>
      </c>
      <c r="G193" s="134">
        <v>0</v>
      </c>
      <c r="H193" s="168" t="str">
        <f t="shared" si="13"/>
        <v>Kg</v>
      </c>
      <c r="I193" s="167" t="str">
        <f t="shared" si="14"/>
        <v>1000</v>
      </c>
      <c r="K193" s="168"/>
      <c r="L193" s="169"/>
    </row>
    <row r="194" spans="1:12" ht="18" customHeight="1" x14ac:dyDescent="0.25">
      <c r="A194" s="176" t="s">
        <v>152</v>
      </c>
      <c r="B194" s="187">
        <f>B193</f>
        <v>27</v>
      </c>
      <c r="C194" s="135" t="s">
        <v>99</v>
      </c>
      <c r="D194" s="167" t="e">
        <f>VLOOKUP(C194,Unités!A:B,2,FALSE)</f>
        <v>#N/A</v>
      </c>
      <c r="F194" s="135" t="s">
        <v>94</v>
      </c>
      <c r="G194" s="134">
        <v>1</v>
      </c>
      <c r="H194" s="168" t="str">
        <f t="shared" si="13"/>
        <v>Tas, petit</v>
      </c>
      <c r="I194" s="167" t="e">
        <f t="shared" si="14"/>
        <v>#N/A</v>
      </c>
      <c r="K194" s="168"/>
      <c r="L194" s="169"/>
    </row>
    <row r="195" spans="1:12" ht="18" customHeight="1" x14ac:dyDescent="0.25">
      <c r="A195" s="176" t="s">
        <v>152</v>
      </c>
      <c r="B195" s="187">
        <f t="shared" ref="B195:B196" si="16">B194</f>
        <v>27</v>
      </c>
      <c r="C195" s="135" t="s">
        <v>99</v>
      </c>
      <c r="D195" s="167" t="e">
        <f>VLOOKUP(C195,Unités!A:B,2,FALSE)</f>
        <v>#N/A</v>
      </c>
      <c r="F195" s="135" t="s">
        <v>97</v>
      </c>
      <c r="G195" s="134">
        <v>2</v>
      </c>
      <c r="H195" s="168" t="str">
        <f t="shared" si="13"/>
        <v>Tas, moyen</v>
      </c>
      <c r="I195" s="167" t="e">
        <f t="shared" si="14"/>
        <v>#N/A</v>
      </c>
      <c r="K195" s="168"/>
      <c r="L195" s="169"/>
    </row>
    <row r="196" spans="1:12" ht="18" customHeight="1" x14ac:dyDescent="0.25">
      <c r="A196" s="176" t="s">
        <v>152</v>
      </c>
      <c r="B196" s="187">
        <f t="shared" si="16"/>
        <v>27</v>
      </c>
      <c r="C196" s="135" t="s">
        <v>99</v>
      </c>
      <c r="D196" s="167" t="e">
        <f>VLOOKUP(C196,Unités!A:B,2,FALSE)</f>
        <v>#N/A</v>
      </c>
      <c r="F196" s="135" t="s">
        <v>96</v>
      </c>
      <c r="G196" s="134">
        <v>3</v>
      </c>
      <c r="H196" s="168" t="str">
        <f t="shared" si="13"/>
        <v>Tas, grand</v>
      </c>
      <c r="I196" s="167" t="e">
        <f t="shared" si="14"/>
        <v>#N/A</v>
      </c>
      <c r="K196" s="168"/>
      <c r="L196" s="169"/>
    </row>
    <row r="197" spans="1:12" ht="15" customHeight="1" x14ac:dyDescent="0.25">
      <c r="A197" s="176" t="s">
        <v>153</v>
      </c>
      <c r="B197" s="187">
        <f>B196+1</f>
        <v>28</v>
      </c>
      <c r="C197" s="135" t="s">
        <v>77</v>
      </c>
      <c r="D197" s="167">
        <f>VLOOKUP(C197,Unités!A:B,2,FALSE)</f>
        <v>100</v>
      </c>
      <c r="F197" s="135" t="s">
        <v>109</v>
      </c>
      <c r="G197" s="134">
        <v>0</v>
      </c>
      <c r="H197" s="168" t="str">
        <f t="shared" si="13"/>
        <v>Kg</v>
      </c>
      <c r="I197" s="167" t="str">
        <f t="shared" si="14"/>
        <v>1000</v>
      </c>
      <c r="K197" s="168"/>
      <c r="L197" s="169"/>
    </row>
    <row r="198" spans="1:12" ht="15" customHeight="1" x14ac:dyDescent="0.25">
      <c r="A198" s="176" t="s">
        <v>153</v>
      </c>
      <c r="B198" s="187">
        <f>B197</f>
        <v>28</v>
      </c>
      <c r="C198" s="135" t="s">
        <v>99</v>
      </c>
      <c r="D198" s="167" t="e">
        <f>VLOOKUP(C198,Unités!A:B,2,FALSE)</f>
        <v>#N/A</v>
      </c>
      <c r="F198" s="135" t="s">
        <v>94</v>
      </c>
      <c r="G198" s="134">
        <v>1</v>
      </c>
      <c r="H198" s="168" t="str">
        <f t="shared" si="13"/>
        <v>Tas, petit</v>
      </c>
      <c r="I198" s="167" t="e">
        <f t="shared" si="14"/>
        <v>#N/A</v>
      </c>
      <c r="K198" s="168"/>
      <c r="L198" s="169"/>
    </row>
    <row r="199" spans="1:12" ht="15" customHeight="1" x14ac:dyDescent="0.25">
      <c r="A199" s="176" t="s">
        <v>153</v>
      </c>
      <c r="B199" s="187">
        <f t="shared" ref="B199:B200" si="17">B198</f>
        <v>28</v>
      </c>
      <c r="C199" s="135" t="s">
        <v>99</v>
      </c>
      <c r="D199" s="167" t="e">
        <f>VLOOKUP(C199,Unités!A:B,2,FALSE)</f>
        <v>#N/A</v>
      </c>
      <c r="F199" s="135" t="s">
        <v>97</v>
      </c>
      <c r="G199" s="134">
        <v>2</v>
      </c>
      <c r="H199" s="168" t="str">
        <f t="shared" si="13"/>
        <v>Tas, moyen</v>
      </c>
      <c r="I199" s="167" t="e">
        <f t="shared" si="14"/>
        <v>#N/A</v>
      </c>
      <c r="K199" s="168"/>
      <c r="L199" s="169"/>
    </row>
    <row r="200" spans="1:12" ht="15" customHeight="1" x14ac:dyDescent="0.25">
      <c r="A200" s="176" t="s">
        <v>153</v>
      </c>
      <c r="B200" s="187">
        <f t="shared" si="17"/>
        <v>28</v>
      </c>
      <c r="C200" s="135" t="s">
        <v>99</v>
      </c>
      <c r="D200" s="167" t="e">
        <f>VLOOKUP(C200,Unités!A:B,2,FALSE)</f>
        <v>#N/A</v>
      </c>
      <c r="F200" s="135" t="s">
        <v>96</v>
      </c>
      <c r="G200" s="134">
        <v>3</v>
      </c>
      <c r="H200" s="168" t="str">
        <f t="shared" si="13"/>
        <v>Tas, grand</v>
      </c>
      <c r="I200" s="167" t="e">
        <f t="shared" si="14"/>
        <v>#N/A</v>
      </c>
      <c r="K200" s="168"/>
      <c r="L200" s="169"/>
    </row>
    <row r="201" spans="1:12" ht="15" customHeight="1" x14ac:dyDescent="0.25">
      <c r="A201" s="176" t="s">
        <v>103</v>
      </c>
      <c r="B201" s="187">
        <f>B200+1</f>
        <v>29</v>
      </c>
      <c r="C201" s="135" t="s">
        <v>259</v>
      </c>
      <c r="D201" s="167" t="e">
        <f>VLOOKUP(C201,Unités!A:B,2,FALSE)</f>
        <v>#N/A</v>
      </c>
      <c r="F201" s="135" t="s">
        <v>94</v>
      </c>
      <c r="G201" s="134">
        <v>1</v>
      </c>
      <c r="H201" s="168" t="str">
        <f t="shared" si="13"/>
        <v>Unite, petit</v>
      </c>
      <c r="I201" s="167" t="e">
        <f t="shared" si="14"/>
        <v>#N/A</v>
      </c>
      <c r="K201" s="168"/>
      <c r="L201" s="169"/>
    </row>
    <row r="202" spans="1:12" ht="15" customHeight="1" x14ac:dyDescent="0.25">
      <c r="A202" s="176" t="s">
        <v>103</v>
      </c>
      <c r="B202" s="187">
        <f>B201</f>
        <v>29</v>
      </c>
      <c r="C202" s="135" t="s">
        <v>259</v>
      </c>
      <c r="D202" s="167" t="e">
        <f>VLOOKUP(C202,Unités!A:B,2,FALSE)</f>
        <v>#N/A</v>
      </c>
      <c r="F202" s="135" t="s">
        <v>97</v>
      </c>
      <c r="G202" s="134">
        <v>2</v>
      </c>
      <c r="H202" s="168" t="str">
        <f t="shared" si="13"/>
        <v>Unite, moyen</v>
      </c>
      <c r="I202" s="167" t="e">
        <f t="shared" si="14"/>
        <v>#N/A</v>
      </c>
      <c r="K202" s="168"/>
      <c r="L202" s="169"/>
    </row>
    <row r="203" spans="1:12" ht="15" customHeight="1" x14ac:dyDescent="0.25">
      <c r="A203" s="176" t="s">
        <v>103</v>
      </c>
      <c r="B203" s="187">
        <f>B202</f>
        <v>29</v>
      </c>
      <c r="C203" s="135" t="s">
        <v>259</v>
      </c>
      <c r="D203" s="167" t="e">
        <f>VLOOKUP(C203,Unités!A:B,2,FALSE)</f>
        <v>#N/A</v>
      </c>
      <c r="F203" s="135" t="s">
        <v>96</v>
      </c>
      <c r="G203" s="134">
        <v>3</v>
      </c>
      <c r="H203" s="168" t="str">
        <f t="shared" si="13"/>
        <v>Unite, grand</v>
      </c>
      <c r="I203" s="167" t="e">
        <f t="shared" si="14"/>
        <v>#N/A</v>
      </c>
      <c r="K203" s="168"/>
      <c r="L203" s="169"/>
    </row>
    <row r="204" spans="1:12" ht="15" customHeight="1" x14ac:dyDescent="0.25">
      <c r="A204" s="176" t="s">
        <v>54</v>
      </c>
      <c r="B204" s="187">
        <f>B203+1</f>
        <v>30</v>
      </c>
      <c r="C204" s="135" t="s">
        <v>77</v>
      </c>
      <c r="D204" s="167">
        <f>VLOOKUP(C204,Unités!A:B,2,FALSE)</f>
        <v>100</v>
      </c>
      <c r="F204" s="135" t="s">
        <v>109</v>
      </c>
      <c r="G204" s="134">
        <v>0</v>
      </c>
      <c r="H204" s="168" t="str">
        <f t="shared" si="13"/>
        <v>Kg</v>
      </c>
      <c r="I204" s="167" t="str">
        <f t="shared" si="14"/>
        <v>1000</v>
      </c>
      <c r="K204" s="168"/>
      <c r="L204" s="169"/>
    </row>
    <row r="205" spans="1:12" ht="15" customHeight="1" x14ac:dyDescent="0.25">
      <c r="A205" s="176" t="s">
        <v>54</v>
      </c>
      <c r="B205" s="187">
        <f>B204</f>
        <v>30</v>
      </c>
      <c r="C205" s="135" t="s">
        <v>215</v>
      </c>
      <c r="D205" s="167">
        <f>VLOOKUP(C205,Unités!A:B,2,FALSE)</f>
        <v>118</v>
      </c>
      <c r="F205" s="135" t="s">
        <v>94</v>
      </c>
      <c r="G205" s="134">
        <v>1</v>
      </c>
      <c r="H205" s="168" t="str">
        <f t="shared" si="13"/>
        <v>Carton, petit</v>
      </c>
      <c r="I205" s="167" t="str">
        <f t="shared" si="14"/>
        <v>1181</v>
      </c>
      <c r="K205" s="168"/>
      <c r="L205" s="169"/>
    </row>
    <row r="206" spans="1:12" ht="15" customHeight="1" x14ac:dyDescent="0.25">
      <c r="A206" s="176" t="s">
        <v>54</v>
      </c>
      <c r="B206" s="187">
        <f t="shared" ref="B206:B210" si="18">B205</f>
        <v>30</v>
      </c>
      <c r="C206" s="135" t="s">
        <v>215</v>
      </c>
      <c r="D206" s="167">
        <f>VLOOKUP(C206,Unités!A:B,2,FALSE)</f>
        <v>118</v>
      </c>
      <c r="F206" s="135" t="s">
        <v>97</v>
      </c>
      <c r="G206" s="134">
        <v>2</v>
      </c>
      <c r="H206" s="168" t="str">
        <f t="shared" si="13"/>
        <v>Carton, moyen</v>
      </c>
      <c r="I206" s="167" t="str">
        <f t="shared" si="14"/>
        <v>1182</v>
      </c>
      <c r="K206" s="168"/>
      <c r="L206" s="169"/>
    </row>
    <row r="207" spans="1:12" ht="15" customHeight="1" x14ac:dyDescent="0.25">
      <c r="A207" s="176" t="s">
        <v>54</v>
      </c>
      <c r="B207" s="187">
        <f t="shared" si="18"/>
        <v>30</v>
      </c>
      <c r="C207" s="135" t="s">
        <v>215</v>
      </c>
      <c r="D207" s="167">
        <f>VLOOKUP(C207,Unités!A:B,2,FALSE)</f>
        <v>118</v>
      </c>
      <c r="F207" s="135" t="s">
        <v>96</v>
      </c>
      <c r="G207" s="134">
        <v>3</v>
      </c>
      <c r="H207" s="168" t="str">
        <f t="shared" si="13"/>
        <v>Carton, grand</v>
      </c>
      <c r="I207" s="167" t="str">
        <f t="shared" si="14"/>
        <v>1183</v>
      </c>
      <c r="K207" s="168"/>
      <c r="L207" s="169"/>
    </row>
    <row r="208" spans="1:12" ht="15" customHeight="1" x14ac:dyDescent="0.25">
      <c r="A208" s="176" t="s">
        <v>54</v>
      </c>
      <c r="B208" s="187">
        <f t="shared" si="18"/>
        <v>30</v>
      </c>
      <c r="C208" s="135" t="s">
        <v>256</v>
      </c>
      <c r="D208" s="167" t="e">
        <f>VLOOKUP(C208,Unités!A:B,2,FALSE)</f>
        <v>#N/A</v>
      </c>
      <c r="F208" s="135" t="s">
        <v>109</v>
      </c>
      <c r="G208" s="134">
        <v>0</v>
      </c>
      <c r="H208" s="168" t="str">
        <f t="shared" si="13"/>
        <v xml:space="preserve">Quart </v>
      </c>
      <c r="I208" s="167" t="e">
        <f t="shared" si="14"/>
        <v>#N/A</v>
      </c>
      <c r="K208" s="168"/>
      <c r="L208" s="169"/>
    </row>
    <row r="209" spans="1:12" ht="15" customHeight="1" x14ac:dyDescent="0.25">
      <c r="A209" s="176" t="s">
        <v>54</v>
      </c>
      <c r="B209" s="187">
        <f t="shared" si="18"/>
        <v>30</v>
      </c>
      <c r="C209" s="135" t="s">
        <v>257</v>
      </c>
      <c r="D209" s="167" t="e">
        <f>VLOOKUP(C209,Unités!A:B,2,FALSE)</f>
        <v>#N/A</v>
      </c>
      <c r="F209" s="135" t="s">
        <v>109</v>
      </c>
      <c r="G209" s="134">
        <v>0</v>
      </c>
      <c r="H209" s="168" t="str">
        <f t="shared" si="13"/>
        <v xml:space="preserve">Demi </v>
      </c>
      <c r="I209" s="167" t="e">
        <f t="shared" si="14"/>
        <v>#N/A</v>
      </c>
      <c r="K209" s="168"/>
      <c r="L209" s="169"/>
    </row>
    <row r="210" spans="1:12" ht="15" customHeight="1" x14ac:dyDescent="0.25">
      <c r="A210" s="176" t="s">
        <v>54</v>
      </c>
      <c r="B210" s="187">
        <f t="shared" si="18"/>
        <v>30</v>
      </c>
      <c r="C210" s="135" t="s">
        <v>218</v>
      </c>
      <c r="D210" s="167" t="e">
        <f>VLOOKUP(C210,Unités!A:B,2,FALSE)</f>
        <v>#N/A</v>
      </c>
      <c r="F210" s="135" t="s">
        <v>109</v>
      </c>
      <c r="G210" s="134">
        <v>0</v>
      </c>
      <c r="H210" s="168" t="str">
        <f t="shared" si="13"/>
        <v>Entier</v>
      </c>
      <c r="I210" s="167" t="e">
        <f t="shared" si="14"/>
        <v>#N/A</v>
      </c>
      <c r="K210" s="168"/>
      <c r="L210" s="169"/>
    </row>
    <row r="211" spans="1:12" ht="15" customHeight="1" x14ac:dyDescent="0.25">
      <c r="A211" s="176" t="s">
        <v>154</v>
      </c>
      <c r="B211" s="187">
        <f>B204+1</f>
        <v>31</v>
      </c>
      <c r="C211" s="135" t="s">
        <v>77</v>
      </c>
      <c r="D211" s="167">
        <f>VLOOKUP(C211,Unités!A:B,2,FALSE)</f>
        <v>100</v>
      </c>
      <c r="F211" s="135" t="s">
        <v>109</v>
      </c>
      <c r="G211" s="134">
        <v>0</v>
      </c>
      <c r="H211" s="168" t="str">
        <f t="shared" si="13"/>
        <v>Kg</v>
      </c>
      <c r="I211" s="167" t="str">
        <f t="shared" si="14"/>
        <v>1000</v>
      </c>
      <c r="K211" s="168"/>
      <c r="L211" s="169"/>
    </row>
    <row r="212" spans="1:12" ht="15" customHeight="1" x14ac:dyDescent="0.25">
      <c r="A212" s="176" t="s">
        <v>154</v>
      </c>
      <c r="B212" s="187">
        <f>B211</f>
        <v>31</v>
      </c>
      <c r="C212" s="135" t="s">
        <v>215</v>
      </c>
      <c r="D212" s="167">
        <f>VLOOKUP(C212,Unités!A:B,2,FALSE)</f>
        <v>118</v>
      </c>
      <c r="F212" s="135" t="s">
        <v>94</v>
      </c>
      <c r="G212" s="134">
        <v>1</v>
      </c>
      <c r="H212" s="168" t="str">
        <f t="shared" si="13"/>
        <v>Carton, petit</v>
      </c>
      <c r="I212" s="167" t="str">
        <f t="shared" si="14"/>
        <v>1181</v>
      </c>
      <c r="K212" s="168"/>
      <c r="L212" s="169"/>
    </row>
    <row r="213" spans="1:12" ht="15" customHeight="1" x14ac:dyDescent="0.25">
      <c r="A213" s="176" t="s">
        <v>154</v>
      </c>
      <c r="B213" s="187">
        <f t="shared" ref="B213:B217" si="19">B212</f>
        <v>31</v>
      </c>
      <c r="C213" s="135" t="s">
        <v>215</v>
      </c>
      <c r="D213" s="167">
        <f>VLOOKUP(C213,Unités!A:B,2,FALSE)</f>
        <v>118</v>
      </c>
      <c r="F213" s="135" t="s">
        <v>97</v>
      </c>
      <c r="G213" s="134">
        <v>2</v>
      </c>
      <c r="H213" s="168" t="str">
        <f t="shared" si="13"/>
        <v>Carton, moyen</v>
      </c>
      <c r="I213" s="167" t="str">
        <f t="shared" si="14"/>
        <v>1182</v>
      </c>
      <c r="K213" s="168"/>
      <c r="L213" s="169"/>
    </row>
    <row r="214" spans="1:12" ht="15" customHeight="1" x14ac:dyDescent="0.25">
      <c r="A214" s="176" t="s">
        <v>154</v>
      </c>
      <c r="B214" s="187">
        <f t="shared" si="19"/>
        <v>31</v>
      </c>
      <c r="C214" s="135" t="s">
        <v>215</v>
      </c>
      <c r="D214" s="167">
        <f>VLOOKUP(C214,Unités!A:B,2,FALSE)</f>
        <v>118</v>
      </c>
      <c r="F214" s="135" t="s">
        <v>96</v>
      </c>
      <c r="G214" s="134">
        <v>3</v>
      </c>
      <c r="H214" s="168" t="str">
        <f t="shared" si="13"/>
        <v>Carton, grand</v>
      </c>
      <c r="I214" s="167" t="str">
        <f t="shared" si="14"/>
        <v>1183</v>
      </c>
      <c r="K214" s="168"/>
      <c r="L214" s="169"/>
    </row>
    <row r="215" spans="1:12" ht="15" customHeight="1" x14ac:dyDescent="0.25">
      <c r="A215" s="176" t="s">
        <v>154</v>
      </c>
      <c r="B215" s="187">
        <f t="shared" si="19"/>
        <v>31</v>
      </c>
      <c r="C215" s="135" t="s">
        <v>216</v>
      </c>
      <c r="D215" s="167" t="e">
        <f>VLOOKUP(C215,Unités!A:B,2,FALSE)</f>
        <v>#N/A</v>
      </c>
      <c r="F215" s="135" t="s">
        <v>109</v>
      </c>
      <c r="G215" s="134">
        <v>0</v>
      </c>
      <c r="H215" s="168" t="str">
        <f t="shared" si="13"/>
        <v>Quart</v>
      </c>
      <c r="I215" s="167" t="e">
        <f t="shared" si="14"/>
        <v>#N/A</v>
      </c>
      <c r="K215" s="168"/>
      <c r="L215" s="169"/>
    </row>
    <row r="216" spans="1:12" ht="15" customHeight="1" x14ac:dyDescent="0.25">
      <c r="A216" s="176" t="s">
        <v>154</v>
      </c>
      <c r="B216" s="187">
        <f t="shared" si="19"/>
        <v>31</v>
      </c>
      <c r="C216" s="135" t="s">
        <v>217</v>
      </c>
      <c r="D216" s="167" t="e">
        <f>VLOOKUP(C216,Unités!A:B,2,FALSE)</f>
        <v>#N/A</v>
      </c>
      <c r="F216" s="135" t="s">
        <v>109</v>
      </c>
      <c r="G216" s="134">
        <v>0</v>
      </c>
      <c r="H216" s="168" t="str">
        <f t="shared" si="13"/>
        <v>Demi</v>
      </c>
      <c r="I216" s="167" t="e">
        <f t="shared" si="14"/>
        <v>#N/A</v>
      </c>
      <c r="K216" s="168"/>
      <c r="L216" s="169"/>
    </row>
    <row r="217" spans="1:12" ht="15" customHeight="1" x14ac:dyDescent="0.25">
      <c r="A217" s="176" t="s">
        <v>154</v>
      </c>
      <c r="B217" s="187">
        <f t="shared" si="19"/>
        <v>31</v>
      </c>
      <c r="C217" s="135" t="s">
        <v>218</v>
      </c>
      <c r="D217" s="167" t="e">
        <f>VLOOKUP(C217,Unités!A:B,2,FALSE)</f>
        <v>#N/A</v>
      </c>
      <c r="F217" s="135" t="s">
        <v>109</v>
      </c>
      <c r="G217" s="134">
        <v>0</v>
      </c>
      <c r="H217" s="168" t="str">
        <f t="shared" si="13"/>
        <v>Entier</v>
      </c>
      <c r="I217" s="167" t="e">
        <f t="shared" si="14"/>
        <v>#N/A</v>
      </c>
      <c r="K217" s="168"/>
      <c r="L217" s="169"/>
    </row>
    <row r="218" spans="1:12" ht="15" customHeight="1" x14ac:dyDescent="0.25">
      <c r="A218" s="177" t="s">
        <v>155</v>
      </c>
      <c r="B218" s="187" t="s">
        <v>232</v>
      </c>
      <c r="D218" s="167" t="e">
        <f>VLOOKUP(C218,Unités!A:B,2,FALSE)</f>
        <v>#N/A</v>
      </c>
      <c r="G218" s="134"/>
      <c r="H218" s="168" t="str">
        <f t="shared" si="13"/>
        <v xml:space="preserve">, </v>
      </c>
      <c r="I218" s="167" t="e">
        <f t="shared" si="14"/>
        <v>#N/A</v>
      </c>
      <c r="K218" s="168"/>
      <c r="L218" s="169"/>
    </row>
    <row r="219" spans="1:12" ht="15" customHeight="1" x14ac:dyDescent="0.25">
      <c r="A219" s="176" t="s">
        <v>220</v>
      </c>
      <c r="B219" s="187">
        <f>35</f>
        <v>35</v>
      </c>
      <c r="C219" s="135" t="s">
        <v>77</v>
      </c>
      <c r="D219" s="167">
        <f>VLOOKUP(C219,Unités!A:B,2,FALSE)</f>
        <v>100</v>
      </c>
      <c r="F219" s="135" t="s">
        <v>109</v>
      </c>
      <c r="G219" s="134">
        <v>0</v>
      </c>
      <c r="H219" s="168" t="str">
        <f t="shared" si="13"/>
        <v>Kg</v>
      </c>
      <c r="I219" s="167" t="str">
        <f t="shared" si="14"/>
        <v>1000</v>
      </c>
      <c r="K219" s="168"/>
      <c r="L219" s="169"/>
    </row>
    <row r="220" spans="1:12" ht="15" customHeight="1" x14ac:dyDescent="0.25">
      <c r="A220" s="176" t="s">
        <v>220</v>
      </c>
      <c r="B220" s="187">
        <f>B219</f>
        <v>35</v>
      </c>
      <c r="C220" s="135" t="s">
        <v>259</v>
      </c>
      <c r="D220" s="167" t="e">
        <f>VLOOKUP(C220,Unités!A:B,2,FALSE)</f>
        <v>#N/A</v>
      </c>
      <c r="F220" s="135" t="s">
        <v>94</v>
      </c>
      <c r="G220" s="134">
        <v>1</v>
      </c>
      <c r="H220" s="168" t="str">
        <f t="shared" si="13"/>
        <v>Unite, petit</v>
      </c>
      <c r="I220" s="167" t="e">
        <f t="shared" si="14"/>
        <v>#N/A</v>
      </c>
      <c r="K220" s="168"/>
      <c r="L220" s="169"/>
    </row>
    <row r="221" spans="1:12" ht="15" customHeight="1" x14ac:dyDescent="0.25">
      <c r="A221" s="176" t="s">
        <v>220</v>
      </c>
      <c r="B221" s="187">
        <f t="shared" ref="B221:B228" si="20">B220</f>
        <v>35</v>
      </c>
      <c r="C221" s="135" t="s">
        <v>259</v>
      </c>
      <c r="D221" s="167" t="e">
        <f>VLOOKUP(C221,Unités!A:B,2,FALSE)</f>
        <v>#N/A</v>
      </c>
      <c r="F221" s="135" t="s">
        <v>97</v>
      </c>
      <c r="G221" s="134">
        <v>2</v>
      </c>
      <c r="H221" s="168" t="str">
        <f t="shared" si="13"/>
        <v>Unite, moyen</v>
      </c>
      <c r="I221" s="167" t="e">
        <f t="shared" si="14"/>
        <v>#N/A</v>
      </c>
      <c r="K221" s="168"/>
      <c r="L221" s="169"/>
    </row>
    <row r="222" spans="1:12" ht="15" customHeight="1" x14ac:dyDescent="0.25">
      <c r="A222" s="176" t="s">
        <v>220</v>
      </c>
      <c r="B222" s="187">
        <f t="shared" si="20"/>
        <v>35</v>
      </c>
      <c r="C222" s="135" t="s">
        <v>259</v>
      </c>
      <c r="D222" s="167" t="e">
        <f>VLOOKUP(C222,Unités!A:B,2,FALSE)</f>
        <v>#N/A</v>
      </c>
      <c r="F222" s="135" t="s">
        <v>96</v>
      </c>
      <c r="G222" s="134">
        <v>3</v>
      </c>
      <c r="H222" s="168" t="str">
        <f t="shared" si="13"/>
        <v>Unite, grand</v>
      </c>
      <c r="I222" s="167" t="e">
        <f t="shared" si="14"/>
        <v>#N/A</v>
      </c>
      <c r="K222" s="168"/>
      <c r="L222" s="169"/>
    </row>
    <row r="223" spans="1:12" ht="15" customHeight="1" x14ac:dyDescent="0.25">
      <c r="A223" s="176" t="s">
        <v>220</v>
      </c>
      <c r="B223" s="187">
        <f t="shared" si="20"/>
        <v>35</v>
      </c>
      <c r="C223" s="135" t="s">
        <v>99</v>
      </c>
      <c r="D223" s="167" t="e">
        <f>VLOOKUP(C223,Unités!A:B,2,FALSE)</f>
        <v>#N/A</v>
      </c>
      <c r="F223" s="135" t="s">
        <v>94</v>
      </c>
      <c r="G223" s="134">
        <v>1</v>
      </c>
      <c r="H223" s="168" t="str">
        <f t="shared" si="13"/>
        <v>Tas, petit</v>
      </c>
      <c r="I223" s="167" t="e">
        <f t="shared" si="14"/>
        <v>#N/A</v>
      </c>
      <c r="K223" s="168"/>
      <c r="L223" s="169"/>
    </row>
    <row r="224" spans="1:12" ht="15" customHeight="1" x14ac:dyDescent="0.25">
      <c r="A224" s="176" t="s">
        <v>220</v>
      </c>
      <c r="B224" s="187">
        <f t="shared" si="20"/>
        <v>35</v>
      </c>
      <c r="C224" s="135" t="s">
        <v>99</v>
      </c>
      <c r="D224" s="167" t="e">
        <f>VLOOKUP(C224,Unités!A:B,2,FALSE)</f>
        <v>#N/A</v>
      </c>
      <c r="F224" s="135" t="s">
        <v>97</v>
      </c>
      <c r="G224" s="134">
        <v>2</v>
      </c>
      <c r="H224" s="168" t="str">
        <f t="shared" si="13"/>
        <v>Tas, moyen</v>
      </c>
      <c r="I224" s="167" t="e">
        <f t="shared" si="14"/>
        <v>#N/A</v>
      </c>
      <c r="K224" s="168"/>
      <c r="L224" s="169"/>
    </row>
    <row r="225" spans="1:12" ht="15" customHeight="1" x14ac:dyDescent="0.25">
      <c r="A225" s="176" t="s">
        <v>220</v>
      </c>
      <c r="B225" s="187">
        <f t="shared" si="20"/>
        <v>35</v>
      </c>
      <c r="C225" s="135" t="s">
        <v>99</v>
      </c>
      <c r="D225" s="167" t="e">
        <f>VLOOKUP(C225,Unités!A:B,2,FALSE)</f>
        <v>#N/A</v>
      </c>
      <c r="F225" s="135" t="s">
        <v>96</v>
      </c>
      <c r="G225" s="134">
        <v>3</v>
      </c>
      <c r="H225" s="168" t="str">
        <f t="shared" si="13"/>
        <v>Tas, grand</v>
      </c>
      <c r="I225" s="167" t="e">
        <f t="shared" si="14"/>
        <v>#N/A</v>
      </c>
      <c r="K225" s="168"/>
      <c r="L225" s="169"/>
    </row>
    <row r="226" spans="1:12" ht="15" customHeight="1" x14ac:dyDescent="0.25">
      <c r="A226" s="176" t="s">
        <v>220</v>
      </c>
      <c r="B226" s="187">
        <f t="shared" si="20"/>
        <v>35</v>
      </c>
      <c r="C226" s="135" t="s">
        <v>215</v>
      </c>
      <c r="D226" s="167">
        <f>VLOOKUP(C226,Unités!A:B,2,FALSE)</f>
        <v>118</v>
      </c>
      <c r="F226" s="135" t="s">
        <v>94</v>
      </c>
      <c r="G226" s="134">
        <v>1</v>
      </c>
      <c r="H226" s="168" t="str">
        <f t="shared" si="13"/>
        <v>Carton, petit</v>
      </c>
      <c r="I226" s="167" t="str">
        <f t="shared" si="14"/>
        <v>1181</v>
      </c>
      <c r="K226" s="168"/>
      <c r="L226" s="169"/>
    </row>
    <row r="227" spans="1:12" ht="15" customHeight="1" x14ac:dyDescent="0.25">
      <c r="A227" s="176" t="s">
        <v>220</v>
      </c>
      <c r="B227" s="187">
        <f t="shared" si="20"/>
        <v>35</v>
      </c>
      <c r="C227" s="135" t="s">
        <v>215</v>
      </c>
      <c r="D227" s="167">
        <f>VLOOKUP(C227,Unités!A:B,2,FALSE)</f>
        <v>118</v>
      </c>
      <c r="F227" s="135" t="s">
        <v>97</v>
      </c>
      <c r="G227" s="134">
        <v>2</v>
      </c>
      <c r="H227" s="168" t="str">
        <f t="shared" si="13"/>
        <v>Carton, moyen</v>
      </c>
      <c r="I227" s="167" t="str">
        <f t="shared" si="14"/>
        <v>1182</v>
      </c>
      <c r="K227" s="168"/>
      <c r="L227" s="169"/>
    </row>
    <row r="228" spans="1:12" ht="15" customHeight="1" x14ac:dyDescent="0.25">
      <c r="A228" s="176" t="s">
        <v>220</v>
      </c>
      <c r="B228" s="187">
        <f t="shared" si="20"/>
        <v>35</v>
      </c>
      <c r="C228" s="135" t="s">
        <v>215</v>
      </c>
      <c r="D228" s="167">
        <f>VLOOKUP(C228,Unités!A:B,2,FALSE)</f>
        <v>118</v>
      </c>
      <c r="F228" s="135" t="s">
        <v>96</v>
      </c>
      <c r="G228" s="134">
        <v>3</v>
      </c>
      <c r="H228" s="168" t="str">
        <f t="shared" si="13"/>
        <v>Carton, grand</v>
      </c>
      <c r="I228" s="167" t="str">
        <f t="shared" si="14"/>
        <v>1183</v>
      </c>
      <c r="K228" s="168"/>
      <c r="L228" s="169"/>
    </row>
    <row r="229" spans="1:12" ht="15" customHeight="1" x14ac:dyDescent="0.25">
      <c r="A229" s="176" t="s">
        <v>219</v>
      </c>
      <c r="B229" s="187">
        <f>B219+1</f>
        <v>36</v>
      </c>
      <c r="C229" s="135" t="s">
        <v>77</v>
      </c>
      <c r="D229" s="167">
        <f>VLOOKUP(C229,Unités!A:B,2,FALSE)</f>
        <v>100</v>
      </c>
      <c r="F229" s="135" t="s">
        <v>109</v>
      </c>
      <c r="G229" s="134">
        <v>0</v>
      </c>
      <c r="H229" s="168" t="str">
        <f t="shared" si="13"/>
        <v>Kg</v>
      </c>
      <c r="I229" s="167" t="str">
        <f t="shared" si="14"/>
        <v>1000</v>
      </c>
      <c r="K229" s="168"/>
      <c r="L229" s="169"/>
    </row>
    <row r="230" spans="1:12" ht="15" customHeight="1" x14ac:dyDescent="0.25">
      <c r="A230" s="176" t="s">
        <v>219</v>
      </c>
      <c r="B230" s="187">
        <f>B229</f>
        <v>36</v>
      </c>
      <c r="C230" s="135" t="s">
        <v>259</v>
      </c>
      <c r="D230" s="167" t="e">
        <f>VLOOKUP(C230,Unités!A:B,2,FALSE)</f>
        <v>#N/A</v>
      </c>
      <c r="F230" s="135" t="s">
        <v>94</v>
      </c>
      <c r="G230" s="134">
        <v>1</v>
      </c>
      <c r="H230" s="168" t="str">
        <f t="shared" si="13"/>
        <v>Unite, petit</v>
      </c>
      <c r="I230" s="167" t="e">
        <f t="shared" si="14"/>
        <v>#N/A</v>
      </c>
      <c r="K230" s="168"/>
      <c r="L230" s="169"/>
    </row>
    <row r="231" spans="1:12" ht="15" customHeight="1" x14ac:dyDescent="0.25">
      <c r="A231" s="176" t="s">
        <v>219</v>
      </c>
      <c r="B231" s="187">
        <f t="shared" ref="B231:B238" si="21">B230</f>
        <v>36</v>
      </c>
      <c r="C231" s="135" t="s">
        <v>259</v>
      </c>
      <c r="D231" s="167" t="e">
        <f>VLOOKUP(C231,Unités!A:B,2,FALSE)</f>
        <v>#N/A</v>
      </c>
      <c r="F231" s="135" t="s">
        <v>97</v>
      </c>
      <c r="G231" s="134">
        <v>2</v>
      </c>
      <c r="H231" s="168" t="str">
        <f t="shared" ref="H231:H293" si="22">CONCATENATE(C231,IF(F231="N/A","",CONCATENATE(", ",F231)))</f>
        <v>Unite, moyen</v>
      </c>
      <c r="I231" s="167" t="e">
        <f t="shared" ref="I231:I293" si="23">CONCATENATE(D231,G231)</f>
        <v>#N/A</v>
      </c>
      <c r="K231" s="168"/>
      <c r="L231" s="169"/>
    </row>
    <row r="232" spans="1:12" ht="15" customHeight="1" x14ac:dyDescent="0.25">
      <c r="A232" s="176" t="s">
        <v>219</v>
      </c>
      <c r="B232" s="187">
        <f t="shared" si="21"/>
        <v>36</v>
      </c>
      <c r="C232" s="135" t="s">
        <v>259</v>
      </c>
      <c r="D232" s="167" t="e">
        <f>VLOOKUP(C232,Unités!A:B,2,FALSE)</f>
        <v>#N/A</v>
      </c>
      <c r="F232" s="135" t="s">
        <v>96</v>
      </c>
      <c r="G232" s="134">
        <v>3</v>
      </c>
      <c r="H232" s="168" t="str">
        <f t="shared" si="22"/>
        <v>Unite, grand</v>
      </c>
      <c r="I232" s="167" t="e">
        <f t="shared" si="23"/>
        <v>#N/A</v>
      </c>
      <c r="K232" s="168"/>
      <c r="L232" s="169"/>
    </row>
    <row r="233" spans="1:12" ht="15" customHeight="1" x14ac:dyDescent="0.25">
      <c r="A233" s="176" t="s">
        <v>219</v>
      </c>
      <c r="B233" s="187">
        <f t="shared" si="21"/>
        <v>36</v>
      </c>
      <c r="C233" s="135" t="s">
        <v>99</v>
      </c>
      <c r="D233" s="167" t="e">
        <f>VLOOKUP(C233,Unités!A:B,2,FALSE)</f>
        <v>#N/A</v>
      </c>
      <c r="F233" s="135" t="s">
        <v>94</v>
      </c>
      <c r="G233" s="134">
        <v>1</v>
      </c>
      <c r="H233" s="168" t="str">
        <f t="shared" si="22"/>
        <v>Tas, petit</v>
      </c>
      <c r="I233" s="167" t="e">
        <f t="shared" si="23"/>
        <v>#N/A</v>
      </c>
      <c r="K233" s="168"/>
      <c r="L233" s="169"/>
    </row>
    <row r="234" spans="1:12" ht="15" customHeight="1" x14ac:dyDescent="0.25">
      <c r="A234" s="176" t="s">
        <v>219</v>
      </c>
      <c r="B234" s="187">
        <f t="shared" si="21"/>
        <v>36</v>
      </c>
      <c r="C234" s="135" t="s">
        <v>99</v>
      </c>
      <c r="D234" s="167" t="e">
        <f>VLOOKUP(C234,Unités!A:B,2,FALSE)</f>
        <v>#N/A</v>
      </c>
      <c r="F234" s="135" t="s">
        <v>97</v>
      </c>
      <c r="G234" s="134">
        <v>2</v>
      </c>
      <c r="H234" s="168" t="str">
        <f t="shared" si="22"/>
        <v>Tas, moyen</v>
      </c>
      <c r="I234" s="167" t="e">
        <f t="shared" si="23"/>
        <v>#N/A</v>
      </c>
      <c r="K234" s="168"/>
      <c r="L234" s="169"/>
    </row>
    <row r="235" spans="1:12" ht="15" customHeight="1" x14ac:dyDescent="0.25">
      <c r="A235" s="176" t="s">
        <v>219</v>
      </c>
      <c r="B235" s="187">
        <f t="shared" si="21"/>
        <v>36</v>
      </c>
      <c r="C235" s="135" t="s">
        <v>99</v>
      </c>
      <c r="D235" s="167" t="e">
        <f>VLOOKUP(C235,Unités!A:B,2,FALSE)</f>
        <v>#N/A</v>
      </c>
      <c r="F235" s="135" t="s">
        <v>96</v>
      </c>
      <c r="G235" s="134">
        <v>3</v>
      </c>
      <c r="H235" s="168" t="str">
        <f t="shared" si="22"/>
        <v>Tas, grand</v>
      </c>
      <c r="I235" s="167" t="e">
        <f t="shared" si="23"/>
        <v>#N/A</v>
      </c>
      <c r="K235" s="168"/>
      <c r="L235" s="169"/>
    </row>
    <row r="236" spans="1:12" ht="15" customHeight="1" x14ac:dyDescent="0.25">
      <c r="A236" s="176" t="s">
        <v>219</v>
      </c>
      <c r="B236" s="187">
        <f t="shared" si="21"/>
        <v>36</v>
      </c>
      <c r="C236" s="135" t="s">
        <v>215</v>
      </c>
      <c r="D236" s="167">
        <f>VLOOKUP(C236,Unités!A:B,2,FALSE)</f>
        <v>118</v>
      </c>
      <c r="F236" s="135" t="s">
        <v>94</v>
      </c>
      <c r="G236" s="134">
        <v>1</v>
      </c>
      <c r="H236" s="168" t="str">
        <f t="shared" si="22"/>
        <v>Carton, petit</v>
      </c>
      <c r="I236" s="167" t="str">
        <f t="shared" si="23"/>
        <v>1181</v>
      </c>
      <c r="K236" s="168"/>
      <c r="L236" s="169"/>
    </row>
    <row r="237" spans="1:12" ht="15" customHeight="1" x14ac:dyDescent="0.25">
      <c r="A237" s="176" t="s">
        <v>219</v>
      </c>
      <c r="B237" s="187">
        <f t="shared" si="21"/>
        <v>36</v>
      </c>
      <c r="C237" s="135" t="s">
        <v>215</v>
      </c>
      <c r="D237" s="167">
        <f>VLOOKUP(C237,Unités!A:B,2,FALSE)</f>
        <v>118</v>
      </c>
      <c r="F237" s="135" t="s">
        <v>97</v>
      </c>
      <c r="G237" s="134">
        <v>2</v>
      </c>
      <c r="H237" s="168" t="str">
        <f t="shared" si="22"/>
        <v>Carton, moyen</v>
      </c>
      <c r="I237" s="167" t="str">
        <f t="shared" si="23"/>
        <v>1182</v>
      </c>
      <c r="K237" s="168"/>
      <c r="L237" s="169"/>
    </row>
    <row r="238" spans="1:12" ht="15" customHeight="1" x14ac:dyDescent="0.25">
      <c r="A238" s="176" t="s">
        <v>219</v>
      </c>
      <c r="B238" s="187">
        <f t="shared" si="21"/>
        <v>36</v>
      </c>
      <c r="C238" s="135" t="s">
        <v>215</v>
      </c>
      <c r="D238" s="167">
        <f>VLOOKUP(C238,Unités!A:B,2,FALSE)</f>
        <v>118</v>
      </c>
      <c r="F238" s="135" t="s">
        <v>96</v>
      </c>
      <c r="G238" s="134">
        <v>3</v>
      </c>
      <c r="H238" s="168" t="str">
        <f t="shared" si="22"/>
        <v>Carton, grand</v>
      </c>
      <c r="I238" s="167" t="str">
        <f t="shared" si="23"/>
        <v>1183</v>
      </c>
      <c r="K238" s="168"/>
      <c r="L238" s="169"/>
    </row>
    <row r="239" spans="1:12" ht="15" customHeight="1" x14ac:dyDescent="0.25">
      <c r="A239" s="176" t="s">
        <v>221</v>
      </c>
      <c r="B239" s="187">
        <f>B229+1</f>
        <v>37</v>
      </c>
      <c r="C239" s="135" t="s">
        <v>77</v>
      </c>
      <c r="D239" s="167">
        <f>VLOOKUP(C239,Unités!A:B,2,FALSE)</f>
        <v>100</v>
      </c>
      <c r="F239" s="135" t="s">
        <v>109</v>
      </c>
      <c r="G239" s="134">
        <v>0</v>
      </c>
      <c r="H239" s="168" t="str">
        <f t="shared" si="22"/>
        <v>Kg</v>
      </c>
      <c r="I239" s="167" t="str">
        <f t="shared" si="23"/>
        <v>1000</v>
      </c>
      <c r="K239" s="168"/>
      <c r="L239" s="169"/>
    </row>
    <row r="240" spans="1:12" ht="15" customHeight="1" x14ac:dyDescent="0.25">
      <c r="A240" s="176" t="s">
        <v>221</v>
      </c>
      <c r="B240" s="187">
        <f>B239</f>
        <v>37</v>
      </c>
      <c r="C240" s="135" t="s">
        <v>259</v>
      </c>
      <c r="D240" s="167" t="e">
        <f>VLOOKUP(C240,Unités!A:B,2,FALSE)</f>
        <v>#N/A</v>
      </c>
      <c r="F240" s="135" t="s">
        <v>94</v>
      </c>
      <c r="G240" s="134">
        <v>1</v>
      </c>
      <c r="H240" s="168" t="str">
        <f t="shared" si="22"/>
        <v>Unite, petit</v>
      </c>
      <c r="I240" s="167" t="e">
        <f t="shared" si="23"/>
        <v>#N/A</v>
      </c>
      <c r="K240" s="168"/>
      <c r="L240" s="169"/>
    </row>
    <row r="241" spans="1:12" ht="15" customHeight="1" x14ac:dyDescent="0.25">
      <c r="A241" s="176" t="s">
        <v>221</v>
      </c>
      <c r="B241" s="187">
        <f t="shared" ref="B241:B248" si="24">B240</f>
        <v>37</v>
      </c>
      <c r="C241" s="135" t="s">
        <v>259</v>
      </c>
      <c r="D241" s="167" t="e">
        <f>VLOOKUP(C241,Unités!A:B,2,FALSE)</f>
        <v>#N/A</v>
      </c>
      <c r="F241" s="135" t="s">
        <v>97</v>
      </c>
      <c r="G241" s="134">
        <v>2</v>
      </c>
      <c r="H241" s="168" t="str">
        <f t="shared" si="22"/>
        <v>Unite, moyen</v>
      </c>
      <c r="I241" s="167" t="e">
        <f t="shared" si="23"/>
        <v>#N/A</v>
      </c>
      <c r="K241" s="168"/>
      <c r="L241" s="169"/>
    </row>
    <row r="242" spans="1:12" ht="15" customHeight="1" x14ac:dyDescent="0.25">
      <c r="A242" s="176" t="s">
        <v>221</v>
      </c>
      <c r="B242" s="187">
        <f t="shared" si="24"/>
        <v>37</v>
      </c>
      <c r="C242" s="135" t="s">
        <v>259</v>
      </c>
      <c r="D242" s="167" t="e">
        <f>VLOOKUP(C242,Unités!A:B,2,FALSE)</f>
        <v>#N/A</v>
      </c>
      <c r="F242" s="135" t="s">
        <v>96</v>
      </c>
      <c r="G242" s="134">
        <v>3</v>
      </c>
      <c r="H242" s="168" t="str">
        <f t="shared" si="22"/>
        <v>Unite, grand</v>
      </c>
      <c r="I242" s="167" t="e">
        <f t="shared" si="23"/>
        <v>#N/A</v>
      </c>
      <c r="K242" s="168"/>
      <c r="L242" s="169"/>
    </row>
    <row r="243" spans="1:12" ht="15" customHeight="1" x14ac:dyDescent="0.25">
      <c r="A243" s="176" t="s">
        <v>221</v>
      </c>
      <c r="B243" s="187">
        <f t="shared" si="24"/>
        <v>37</v>
      </c>
      <c r="C243" s="135" t="s">
        <v>99</v>
      </c>
      <c r="D243" s="167" t="e">
        <f>VLOOKUP(C243,Unités!A:B,2,FALSE)</f>
        <v>#N/A</v>
      </c>
      <c r="F243" s="135" t="s">
        <v>94</v>
      </c>
      <c r="G243" s="134">
        <v>1</v>
      </c>
      <c r="H243" s="168" t="str">
        <f t="shared" si="22"/>
        <v>Tas, petit</v>
      </c>
      <c r="I243" s="167" t="e">
        <f t="shared" si="23"/>
        <v>#N/A</v>
      </c>
      <c r="K243" s="168"/>
      <c r="L243" s="169"/>
    </row>
    <row r="244" spans="1:12" ht="15" customHeight="1" x14ac:dyDescent="0.25">
      <c r="A244" s="176" t="s">
        <v>221</v>
      </c>
      <c r="B244" s="187">
        <f t="shared" si="24"/>
        <v>37</v>
      </c>
      <c r="C244" s="135" t="s">
        <v>99</v>
      </c>
      <c r="D244" s="167" t="e">
        <f>VLOOKUP(C244,Unités!A:B,2,FALSE)</f>
        <v>#N/A</v>
      </c>
      <c r="F244" s="135" t="s">
        <v>97</v>
      </c>
      <c r="G244" s="134">
        <v>2</v>
      </c>
      <c r="H244" s="168" t="str">
        <f t="shared" si="22"/>
        <v>Tas, moyen</v>
      </c>
      <c r="I244" s="167" t="e">
        <f t="shared" si="23"/>
        <v>#N/A</v>
      </c>
      <c r="K244" s="168"/>
      <c r="L244" s="169"/>
    </row>
    <row r="245" spans="1:12" ht="15" customHeight="1" x14ac:dyDescent="0.25">
      <c r="A245" s="176" t="s">
        <v>221</v>
      </c>
      <c r="B245" s="187">
        <f t="shared" si="24"/>
        <v>37</v>
      </c>
      <c r="C245" s="135" t="s">
        <v>99</v>
      </c>
      <c r="D245" s="167" t="e">
        <f>VLOOKUP(C245,Unités!A:B,2,FALSE)</f>
        <v>#N/A</v>
      </c>
      <c r="F245" s="135" t="s">
        <v>96</v>
      </c>
      <c r="G245" s="134">
        <v>3</v>
      </c>
      <c r="H245" s="168" t="str">
        <f t="shared" si="22"/>
        <v>Tas, grand</v>
      </c>
      <c r="I245" s="167" t="e">
        <f t="shared" si="23"/>
        <v>#N/A</v>
      </c>
      <c r="K245" s="168"/>
      <c r="L245" s="169"/>
    </row>
    <row r="246" spans="1:12" ht="15" customHeight="1" x14ac:dyDescent="0.25">
      <c r="A246" s="176" t="s">
        <v>221</v>
      </c>
      <c r="B246" s="187">
        <f t="shared" si="24"/>
        <v>37</v>
      </c>
      <c r="C246" s="135" t="s">
        <v>215</v>
      </c>
      <c r="D246" s="167">
        <f>VLOOKUP(C246,Unités!A:B,2,FALSE)</f>
        <v>118</v>
      </c>
      <c r="F246" s="135" t="s">
        <v>94</v>
      </c>
      <c r="G246" s="134">
        <v>1</v>
      </c>
      <c r="H246" s="168" t="str">
        <f t="shared" si="22"/>
        <v>Carton, petit</v>
      </c>
      <c r="I246" s="167" t="str">
        <f t="shared" si="23"/>
        <v>1181</v>
      </c>
      <c r="K246" s="168"/>
      <c r="L246" s="169"/>
    </row>
    <row r="247" spans="1:12" ht="15" customHeight="1" x14ac:dyDescent="0.25">
      <c r="A247" s="176" t="s">
        <v>221</v>
      </c>
      <c r="B247" s="187">
        <f t="shared" si="24"/>
        <v>37</v>
      </c>
      <c r="C247" s="135" t="s">
        <v>215</v>
      </c>
      <c r="D247" s="167">
        <f>VLOOKUP(C247,Unités!A:B,2,FALSE)</f>
        <v>118</v>
      </c>
      <c r="F247" s="135" t="s">
        <v>97</v>
      </c>
      <c r="G247" s="134">
        <v>2</v>
      </c>
      <c r="H247" s="168" t="str">
        <f t="shared" si="22"/>
        <v>Carton, moyen</v>
      </c>
      <c r="I247" s="167" t="str">
        <f t="shared" si="23"/>
        <v>1182</v>
      </c>
      <c r="K247" s="168"/>
      <c r="L247" s="169"/>
    </row>
    <row r="248" spans="1:12" ht="15" customHeight="1" x14ac:dyDescent="0.25">
      <c r="A248" s="176" t="s">
        <v>221</v>
      </c>
      <c r="B248" s="187">
        <f t="shared" si="24"/>
        <v>37</v>
      </c>
      <c r="C248" s="135" t="s">
        <v>215</v>
      </c>
      <c r="D248" s="167">
        <f>VLOOKUP(C248,Unités!A:B,2,FALSE)</f>
        <v>118</v>
      </c>
      <c r="F248" s="135" t="s">
        <v>96</v>
      </c>
      <c r="G248" s="134">
        <v>3</v>
      </c>
      <c r="H248" s="168" t="str">
        <f t="shared" si="22"/>
        <v>Carton, grand</v>
      </c>
      <c r="I248" s="167" t="str">
        <f t="shared" si="23"/>
        <v>1183</v>
      </c>
      <c r="K248" s="168"/>
      <c r="L248" s="169"/>
    </row>
    <row r="249" spans="1:12" ht="15" customHeight="1" x14ac:dyDescent="0.25">
      <c r="A249" s="176" t="s">
        <v>222</v>
      </c>
      <c r="B249" s="187">
        <f>B248+2</f>
        <v>39</v>
      </c>
      <c r="C249" s="135" t="s">
        <v>77</v>
      </c>
      <c r="D249" s="167">
        <f>VLOOKUP(C249,Unités!A:B,2,FALSE)</f>
        <v>100</v>
      </c>
      <c r="F249" s="135" t="s">
        <v>109</v>
      </c>
      <c r="G249" s="134">
        <v>0</v>
      </c>
      <c r="H249" s="168" t="str">
        <f t="shared" si="22"/>
        <v>Kg</v>
      </c>
      <c r="I249" s="167" t="str">
        <f t="shared" si="23"/>
        <v>1000</v>
      </c>
      <c r="K249" s="168"/>
      <c r="L249" s="169"/>
    </row>
    <row r="250" spans="1:12" ht="15" customHeight="1" x14ac:dyDescent="0.25">
      <c r="A250" s="176" t="s">
        <v>222</v>
      </c>
      <c r="B250" s="187">
        <f>B249</f>
        <v>39</v>
      </c>
      <c r="C250" s="135" t="s">
        <v>259</v>
      </c>
      <c r="D250" s="167" t="e">
        <f>VLOOKUP(C250,Unités!A:B,2,FALSE)</f>
        <v>#N/A</v>
      </c>
      <c r="F250" s="135" t="s">
        <v>109</v>
      </c>
      <c r="G250" s="134">
        <v>0</v>
      </c>
      <c r="H250" s="168" t="str">
        <f t="shared" si="22"/>
        <v>Unite</v>
      </c>
      <c r="I250" s="167" t="e">
        <f t="shared" si="23"/>
        <v>#N/A</v>
      </c>
      <c r="K250" s="168"/>
      <c r="L250" s="169"/>
    </row>
    <row r="251" spans="1:12" ht="15" customHeight="1" x14ac:dyDescent="0.25">
      <c r="A251" s="176" t="s">
        <v>222</v>
      </c>
      <c r="B251" s="187">
        <f t="shared" ref="B251:B253" si="25">B250</f>
        <v>39</v>
      </c>
      <c r="C251" s="135" t="s">
        <v>99</v>
      </c>
      <c r="D251" s="167" t="e">
        <f>VLOOKUP(C251,Unités!A:B,2,FALSE)</f>
        <v>#N/A</v>
      </c>
      <c r="F251" s="135" t="s">
        <v>94</v>
      </c>
      <c r="G251" s="134">
        <v>1</v>
      </c>
      <c r="H251" s="168" t="str">
        <f t="shared" si="22"/>
        <v>Tas, petit</v>
      </c>
      <c r="I251" s="167" t="e">
        <f t="shared" si="23"/>
        <v>#N/A</v>
      </c>
      <c r="K251" s="168"/>
      <c r="L251" s="169"/>
    </row>
    <row r="252" spans="1:12" ht="15" customHeight="1" x14ac:dyDescent="0.25">
      <c r="A252" s="176" t="s">
        <v>222</v>
      </c>
      <c r="B252" s="187">
        <f t="shared" si="25"/>
        <v>39</v>
      </c>
      <c r="C252" s="135" t="s">
        <v>99</v>
      </c>
      <c r="D252" s="167" t="e">
        <f>VLOOKUP(C252,Unités!A:B,2,FALSE)</f>
        <v>#N/A</v>
      </c>
      <c r="F252" s="135" t="s">
        <v>97</v>
      </c>
      <c r="G252" s="134">
        <v>2</v>
      </c>
      <c r="H252" s="168" t="str">
        <f t="shared" si="22"/>
        <v>Tas, moyen</v>
      </c>
      <c r="I252" s="167" t="e">
        <f t="shared" si="23"/>
        <v>#N/A</v>
      </c>
      <c r="K252" s="168"/>
      <c r="L252" s="169"/>
    </row>
    <row r="253" spans="1:12" ht="15" customHeight="1" x14ac:dyDescent="0.25">
      <c r="A253" s="176" t="s">
        <v>222</v>
      </c>
      <c r="B253" s="187">
        <f t="shared" si="25"/>
        <v>39</v>
      </c>
      <c r="C253" s="135" t="s">
        <v>99</v>
      </c>
      <c r="D253" s="167" t="e">
        <f>VLOOKUP(C253,Unités!A:B,2,FALSE)</f>
        <v>#N/A</v>
      </c>
      <c r="F253" s="135" t="s">
        <v>96</v>
      </c>
      <c r="G253" s="134">
        <v>3</v>
      </c>
      <c r="H253" s="168" t="str">
        <f t="shared" si="22"/>
        <v>Tas, grand</v>
      </c>
      <c r="I253" s="167" t="e">
        <f t="shared" si="23"/>
        <v>#N/A</v>
      </c>
      <c r="K253" s="168"/>
      <c r="L253" s="169"/>
    </row>
    <row r="254" spans="1:12" ht="26.25" customHeight="1" x14ac:dyDescent="0.25">
      <c r="A254" s="176" t="s">
        <v>263</v>
      </c>
      <c r="B254" s="187">
        <f>B249+1</f>
        <v>40</v>
      </c>
      <c r="C254" s="135" t="s">
        <v>77</v>
      </c>
      <c r="D254" s="167">
        <f>VLOOKUP(C254,Unités!A:B,2,FALSE)</f>
        <v>100</v>
      </c>
      <c r="F254" s="135" t="s">
        <v>109</v>
      </c>
      <c r="G254" s="134">
        <v>0</v>
      </c>
      <c r="H254" s="168" t="str">
        <f t="shared" si="22"/>
        <v>Kg</v>
      </c>
      <c r="I254" s="167" t="str">
        <f t="shared" si="23"/>
        <v>1000</v>
      </c>
      <c r="K254" s="168"/>
      <c r="L254" s="169"/>
    </row>
    <row r="255" spans="1:12" ht="26.25" customHeight="1" x14ac:dyDescent="0.25">
      <c r="A255" s="176" t="s">
        <v>263</v>
      </c>
      <c r="B255" s="187">
        <f>B254</f>
        <v>40</v>
      </c>
      <c r="C255" s="135" t="s">
        <v>259</v>
      </c>
      <c r="D255" s="167" t="e">
        <f>VLOOKUP(C255,Unités!A:B,2,FALSE)</f>
        <v>#N/A</v>
      </c>
      <c r="F255" s="135" t="s">
        <v>109</v>
      </c>
      <c r="G255" s="134">
        <v>0</v>
      </c>
      <c r="H255" s="168" t="str">
        <f t="shared" si="22"/>
        <v>Unite</v>
      </c>
      <c r="I255" s="167" t="e">
        <f t="shared" si="23"/>
        <v>#N/A</v>
      </c>
      <c r="K255" s="168"/>
      <c r="L255" s="169"/>
    </row>
    <row r="256" spans="1:12" ht="26.25" customHeight="1" x14ac:dyDescent="0.25">
      <c r="A256" s="176" t="s">
        <v>263</v>
      </c>
      <c r="B256" s="187">
        <f t="shared" ref="B256:B258" si="26">B255</f>
        <v>40</v>
      </c>
      <c r="C256" s="135" t="s">
        <v>99</v>
      </c>
      <c r="D256" s="167" t="e">
        <f>VLOOKUP(C256,Unités!A:B,2,FALSE)</f>
        <v>#N/A</v>
      </c>
      <c r="F256" s="135" t="s">
        <v>94</v>
      </c>
      <c r="G256" s="134">
        <v>1</v>
      </c>
      <c r="H256" s="168" t="str">
        <f t="shared" si="22"/>
        <v>Tas, petit</v>
      </c>
      <c r="I256" s="167" t="e">
        <f t="shared" si="23"/>
        <v>#N/A</v>
      </c>
      <c r="K256" s="168"/>
      <c r="L256" s="169"/>
    </row>
    <row r="257" spans="1:12" ht="26.25" customHeight="1" x14ac:dyDescent="0.25">
      <c r="A257" s="176" t="s">
        <v>263</v>
      </c>
      <c r="B257" s="187">
        <f t="shared" si="26"/>
        <v>40</v>
      </c>
      <c r="C257" s="135" t="s">
        <v>99</v>
      </c>
      <c r="D257" s="167" t="e">
        <f>VLOOKUP(C257,Unités!A:B,2,FALSE)</f>
        <v>#N/A</v>
      </c>
      <c r="F257" s="135" t="s">
        <v>97</v>
      </c>
      <c r="G257" s="134">
        <v>2</v>
      </c>
      <c r="H257" s="168" t="str">
        <f t="shared" si="22"/>
        <v>Tas, moyen</v>
      </c>
      <c r="I257" s="167" t="e">
        <f t="shared" si="23"/>
        <v>#N/A</v>
      </c>
      <c r="K257" s="168"/>
      <c r="L257" s="169"/>
    </row>
    <row r="258" spans="1:12" ht="26.25" customHeight="1" x14ac:dyDescent="0.25">
      <c r="A258" s="176" t="s">
        <v>263</v>
      </c>
      <c r="B258" s="187">
        <f t="shared" si="26"/>
        <v>40</v>
      </c>
      <c r="C258" s="135" t="s">
        <v>99</v>
      </c>
      <c r="D258" s="167" t="e">
        <f>VLOOKUP(C258,Unités!A:B,2,FALSE)</f>
        <v>#N/A</v>
      </c>
      <c r="F258" s="135" t="s">
        <v>96</v>
      </c>
      <c r="G258" s="134">
        <v>3</v>
      </c>
      <c r="H258" s="168" t="str">
        <f t="shared" si="22"/>
        <v>Tas, grand</v>
      </c>
      <c r="I258" s="167" t="e">
        <f t="shared" si="23"/>
        <v>#N/A</v>
      </c>
      <c r="K258" s="168"/>
      <c r="L258" s="169"/>
    </row>
    <row r="259" spans="1:12" ht="15" customHeight="1" x14ac:dyDescent="0.25">
      <c r="A259" s="176" t="s">
        <v>156</v>
      </c>
      <c r="B259" s="187">
        <f>B254+1</f>
        <v>41</v>
      </c>
      <c r="C259" s="135" t="s">
        <v>127</v>
      </c>
      <c r="D259" s="167" t="e">
        <f>VLOOKUP(C259,Unités!A:B,2,FALSE)</f>
        <v>#N/A</v>
      </c>
      <c r="F259" s="135" t="s">
        <v>109</v>
      </c>
      <c r="G259" s="134">
        <v>0</v>
      </c>
      <c r="H259" s="168" t="str">
        <f t="shared" si="22"/>
        <v>Yorouba</v>
      </c>
      <c r="I259" s="167" t="e">
        <f t="shared" si="23"/>
        <v>#N/A</v>
      </c>
      <c r="K259" s="168"/>
      <c r="L259" s="169"/>
    </row>
    <row r="260" spans="1:12" ht="15" customHeight="1" x14ac:dyDescent="0.25">
      <c r="A260" s="176" t="s">
        <v>156</v>
      </c>
      <c r="B260" s="187">
        <f>B259</f>
        <v>41</v>
      </c>
      <c r="C260" s="135" t="s">
        <v>99</v>
      </c>
      <c r="D260" s="167" t="e">
        <f>VLOOKUP(C260,Unités!A:B,2,FALSE)</f>
        <v>#N/A</v>
      </c>
      <c r="F260" s="135" t="s">
        <v>94</v>
      </c>
      <c r="G260" s="134">
        <v>1</v>
      </c>
      <c r="H260" s="168" t="str">
        <f t="shared" si="22"/>
        <v>Tas, petit</v>
      </c>
      <c r="I260" s="167" t="e">
        <f t="shared" si="23"/>
        <v>#N/A</v>
      </c>
      <c r="K260" s="168"/>
      <c r="L260" s="169"/>
    </row>
    <row r="261" spans="1:12" ht="15" customHeight="1" x14ac:dyDescent="0.25">
      <c r="A261" s="176" t="s">
        <v>156</v>
      </c>
      <c r="B261" s="187">
        <f t="shared" ref="B261:B262" si="27">B260</f>
        <v>41</v>
      </c>
      <c r="C261" s="135" t="s">
        <v>99</v>
      </c>
      <c r="D261" s="167" t="e">
        <f>VLOOKUP(C261,Unités!A:B,2,FALSE)</f>
        <v>#N/A</v>
      </c>
      <c r="F261" s="135" t="s">
        <v>97</v>
      </c>
      <c r="G261" s="134">
        <v>2</v>
      </c>
      <c r="H261" s="168" t="str">
        <f t="shared" si="22"/>
        <v>Tas, moyen</v>
      </c>
      <c r="I261" s="167" t="e">
        <f t="shared" si="23"/>
        <v>#N/A</v>
      </c>
      <c r="K261" s="168"/>
      <c r="L261" s="169"/>
    </row>
    <row r="262" spans="1:12" ht="15" customHeight="1" x14ac:dyDescent="0.25">
      <c r="A262" s="176" t="s">
        <v>156</v>
      </c>
      <c r="B262" s="187">
        <f t="shared" si="27"/>
        <v>41</v>
      </c>
      <c r="C262" s="135" t="s">
        <v>99</v>
      </c>
      <c r="D262" s="167" t="e">
        <f>VLOOKUP(C262,Unités!A:B,2,FALSE)</f>
        <v>#N/A</v>
      </c>
      <c r="F262" s="135" t="s">
        <v>96</v>
      </c>
      <c r="G262" s="134">
        <v>3</v>
      </c>
      <c r="H262" s="168" t="str">
        <f t="shared" si="22"/>
        <v>Tas, grand</v>
      </c>
      <c r="I262" s="167" t="e">
        <f t="shared" si="23"/>
        <v>#N/A</v>
      </c>
      <c r="K262" s="168"/>
      <c r="L262" s="169"/>
    </row>
    <row r="263" spans="1:12" ht="15" customHeight="1" x14ac:dyDescent="0.25">
      <c r="A263" s="176" t="s">
        <v>156</v>
      </c>
      <c r="B263" s="187">
        <v>41</v>
      </c>
      <c r="C263" s="135" t="s">
        <v>101</v>
      </c>
      <c r="D263" s="167" t="e">
        <f>VLOOKUP(C263,Unités!A:B,2,FALSE)</f>
        <v>#N/A</v>
      </c>
      <c r="F263" s="135" t="s">
        <v>94</v>
      </c>
      <c r="G263" s="134"/>
      <c r="H263" s="168"/>
      <c r="K263" s="168"/>
      <c r="L263" s="169"/>
    </row>
    <row r="264" spans="1:12" ht="15" customHeight="1" x14ac:dyDescent="0.25">
      <c r="A264" s="176" t="s">
        <v>156</v>
      </c>
      <c r="B264" s="187">
        <v>41</v>
      </c>
      <c r="C264" s="135" t="s">
        <v>101</v>
      </c>
      <c r="D264" s="167" t="e">
        <f>VLOOKUP(C264,Unités!A:B,2,FALSE)</f>
        <v>#N/A</v>
      </c>
      <c r="F264" s="135" t="s">
        <v>97</v>
      </c>
      <c r="G264" s="134"/>
      <c r="H264" s="168"/>
      <c r="K264" s="168"/>
      <c r="L264" s="169"/>
    </row>
    <row r="265" spans="1:12" ht="15" customHeight="1" x14ac:dyDescent="0.25">
      <c r="A265" s="176" t="s">
        <v>156</v>
      </c>
      <c r="B265" s="187">
        <v>41</v>
      </c>
      <c r="C265" s="135" t="s">
        <v>101</v>
      </c>
      <c r="D265" s="167" t="e">
        <f>VLOOKUP(C265,Unités!A:B,2,FALSE)</f>
        <v>#N/A</v>
      </c>
      <c r="F265" s="135" t="s">
        <v>96</v>
      </c>
      <c r="G265" s="134"/>
      <c r="H265" s="168"/>
      <c r="K265" s="168"/>
      <c r="L265" s="169"/>
    </row>
    <row r="266" spans="1:12" ht="18" customHeight="1" x14ac:dyDescent="0.25">
      <c r="A266" s="176" t="s">
        <v>157</v>
      </c>
      <c r="B266" s="187">
        <f>B259+1</f>
        <v>42</v>
      </c>
      <c r="C266" s="135" t="s">
        <v>99</v>
      </c>
      <c r="D266" s="167" t="e">
        <f>VLOOKUP(C266,Unités!A:B,2,FALSE)</f>
        <v>#N/A</v>
      </c>
      <c r="F266" s="135" t="s">
        <v>94</v>
      </c>
      <c r="G266" s="134">
        <v>1</v>
      </c>
      <c r="H266" s="168" t="str">
        <f t="shared" si="22"/>
        <v>Tas, petit</v>
      </c>
      <c r="I266" s="167" t="e">
        <f t="shared" si="23"/>
        <v>#N/A</v>
      </c>
      <c r="K266" s="168"/>
      <c r="L266" s="169"/>
    </row>
    <row r="267" spans="1:12" ht="18" customHeight="1" x14ac:dyDescent="0.25">
      <c r="A267" s="176" t="s">
        <v>157</v>
      </c>
      <c r="B267" s="187">
        <f>B266</f>
        <v>42</v>
      </c>
      <c r="C267" s="135" t="s">
        <v>99</v>
      </c>
      <c r="D267" s="167" t="e">
        <f>VLOOKUP(C267,Unités!A:B,2,FALSE)</f>
        <v>#N/A</v>
      </c>
      <c r="F267" s="135" t="s">
        <v>97</v>
      </c>
      <c r="G267" s="134">
        <v>2</v>
      </c>
      <c r="H267" s="168" t="str">
        <f t="shared" si="22"/>
        <v>Tas, moyen</v>
      </c>
      <c r="I267" s="167" t="e">
        <f t="shared" si="23"/>
        <v>#N/A</v>
      </c>
      <c r="K267" s="168"/>
      <c r="L267" s="169"/>
    </row>
    <row r="268" spans="1:12" ht="18" customHeight="1" x14ac:dyDescent="0.25">
      <c r="A268" s="176" t="s">
        <v>157</v>
      </c>
      <c r="B268" s="187">
        <f>B267</f>
        <v>42</v>
      </c>
      <c r="C268" s="135" t="s">
        <v>99</v>
      </c>
      <c r="D268" s="167" t="e">
        <f>VLOOKUP(C268,Unités!A:B,2,FALSE)</f>
        <v>#N/A</v>
      </c>
      <c r="F268" s="135" t="s">
        <v>96</v>
      </c>
      <c r="G268" s="134">
        <v>3</v>
      </c>
      <c r="H268" s="168" t="str">
        <f t="shared" si="22"/>
        <v>Tas, grand</v>
      </c>
      <c r="I268" s="167" t="e">
        <f t="shared" si="23"/>
        <v>#N/A</v>
      </c>
      <c r="K268" s="168"/>
      <c r="L268" s="169"/>
    </row>
    <row r="269" spans="1:12" ht="15" customHeight="1" x14ac:dyDescent="0.25">
      <c r="A269" s="177" t="s">
        <v>158</v>
      </c>
      <c r="B269" s="187" t="s">
        <v>232</v>
      </c>
      <c r="D269" s="167" t="e">
        <f>VLOOKUP(C269,Unités!A:B,2,FALSE)</f>
        <v>#N/A</v>
      </c>
      <c r="G269" s="134"/>
      <c r="H269" s="168" t="str">
        <f t="shared" si="22"/>
        <v xml:space="preserve">, </v>
      </c>
      <c r="I269" s="167" t="e">
        <f t="shared" si="23"/>
        <v>#N/A</v>
      </c>
      <c r="K269" s="168"/>
      <c r="L269" s="169"/>
    </row>
    <row r="270" spans="1:12" ht="15" customHeight="1" x14ac:dyDescent="0.25">
      <c r="A270" s="176" t="s">
        <v>55</v>
      </c>
      <c r="B270" s="187">
        <f>B266+2</f>
        <v>44</v>
      </c>
      <c r="C270" s="135" t="s">
        <v>78</v>
      </c>
      <c r="D270" s="167">
        <f>VLOOKUP(C270,Unités!A:B,2,FALSE)</f>
        <v>101</v>
      </c>
      <c r="F270" s="135" t="s">
        <v>109</v>
      </c>
      <c r="G270" s="134">
        <v>1</v>
      </c>
      <c r="H270" s="168" t="str">
        <f t="shared" si="22"/>
        <v>Litre</v>
      </c>
      <c r="I270" s="167" t="str">
        <f t="shared" si="23"/>
        <v>1011</v>
      </c>
      <c r="K270" s="168"/>
      <c r="L270" s="169"/>
    </row>
    <row r="271" spans="1:12" ht="15" customHeight="1" x14ac:dyDescent="0.25">
      <c r="A271" s="176" t="s">
        <v>55</v>
      </c>
      <c r="B271" s="187">
        <f>B270</f>
        <v>44</v>
      </c>
      <c r="C271" s="135" t="s">
        <v>134</v>
      </c>
      <c r="D271" s="167">
        <f>VLOOKUP(C271,Unités!A:B,2,FALSE)</f>
        <v>125</v>
      </c>
      <c r="F271" s="135" t="s">
        <v>94</v>
      </c>
      <c r="G271" s="134">
        <v>2</v>
      </c>
      <c r="H271" s="168" t="str">
        <f t="shared" si="22"/>
        <v>Louche, petit</v>
      </c>
      <c r="I271" s="167" t="str">
        <f t="shared" si="23"/>
        <v>1252</v>
      </c>
      <c r="K271" s="168"/>
      <c r="L271" s="169"/>
    </row>
    <row r="272" spans="1:12" ht="15" customHeight="1" x14ac:dyDescent="0.25">
      <c r="A272" s="176" t="s">
        <v>55</v>
      </c>
      <c r="B272" s="187">
        <f t="shared" ref="B272:B282" si="28">B271</f>
        <v>44</v>
      </c>
      <c r="C272" s="135" t="s">
        <v>134</v>
      </c>
      <c r="D272" s="167">
        <f>VLOOKUP(C272,Unités!A:B,2,FALSE)</f>
        <v>125</v>
      </c>
      <c r="F272" s="135" t="s">
        <v>97</v>
      </c>
      <c r="G272" s="134">
        <v>3</v>
      </c>
      <c r="H272" s="168" t="str">
        <f t="shared" si="22"/>
        <v>Louche, moyen</v>
      </c>
      <c r="I272" s="167" t="str">
        <f t="shared" si="23"/>
        <v>1253</v>
      </c>
      <c r="K272" s="168"/>
      <c r="L272" s="169"/>
    </row>
    <row r="273" spans="1:12" ht="15" customHeight="1" x14ac:dyDescent="0.25">
      <c r="A273" s="176" t="s">
        <v>55</v>
      </c>
      <c r="B273" s="187">
        <f t="shared" si="28"/>
        <v>44</v>
      </c>
      <c r="C273" s="135" t="s">
        <v>134</v>
      </c>
      <c r="D273" s="167">
        <f>VLOOKUP(C273,Unités!A:B,2,FALSE)</f>
        <v>125</v>
      </c>
      <c r="F273" s="135" t="s">
        <v>96</v>
      </c>
      <c r="G273" s="134">
        <v>0</v>
      </c>
      <c r="H273" s="168" t="str">
        <f t="shared" si="22"/>
        <v>Louche, grand</v>
      </c>
      <c r="I273" s="167" t="str">
        <f t="shared" si="23"/>
        <v>1250</v>
      </c>
      <c r="K273" s="168"/>
      <c r="L273" s="169"/>
    </row>
    <row r="274" spans="1:12" ht="15" customHeight="1" x14ac:dyDescent="0.25">
      <c r="A274" s="176" t="s">
        <v>55</v>
      </c>
      <c r="B274" s="187">
        <f t="shared" si="28"/>
        <v>44</v>
      </c>
      <c r="C274" s="135" t="s">
        <v>133</v>
      </c>
      <c r="D274" s="167">
        <f>VLOOKUP(C274,Unités!A:B,2,FALSE)</f>
        <v>115</v>
      </c>
      <c r="F274" s="135" t="s">
        <v>94</v>
      </c>
      <c r="G274" s="134">
        <v>1</v>
      </c>
      <c r="H274" s="168" t="str">
        <f t="shared" si="22"/>
        <v>Calebasse, petit</v>
      </c>
      <c r="I274" s="167" t="str">
        <f t="shared" si="23"/>
        <v>1151</v>
      </c>
      <c r="K274" s="168"/>
      <c r="L274" s="169"/>
    </row>
    <row r="275" spans="1:12" ht="15" customHeight="1" x14ac:dyDescent="0.25">
      <c r="A275" s="176" t="s">
        <v>55</v>
      </c>
      <c r="B275" s="187">
        <f t="shared" si="28"/>
        <v>44</v>
      </c>
      <c r="C275" s="135" t="s">
        <v>133</v>
      </c>
      <c r="D275" s="167">
        <f>VLOOKUP(C275,Unités!A:B,2,FALSE)</f>
        <v>115</v>
      </c>
      <c r="F275" s="135" t="s">
        <v>97</v>
      </c>
      <c r="G275" s="134">
        <v>2</v>
      </c>
      <c r="H275" s="168" t="str">
        <f t="shared" si="22"/>
        <v>Calebasse, moyen</v>
      </c>
      <c r="I275" s="167" t="str">
        <f t="shared" si="23"/>
        <v>1152</v>
      </c>
      <c r="K275" s="168"/>
      <c r="L275" s="169"/>
    </row>
    <row r="276" spans="1:12" ht="15" customHeight="1" x14ac:dyDescent="0.25">
      <c r="A276" s="176" t="s">
        <v>55</v>
      </c>
      <c r="B276" s="187">
        <f t="shared" si="28"/>
        <v>44</v>
      </c>
      <c r="C276" s="135" t="s">
        <v>133</v>
      </c>
      <c r="D276" s="167">
        <f>VLOOKUP(C276,Unités!A:B,2,FALSE)</f>
        <v>115</v>
      </c>
      <c r="F276" s="135" t="s">
        <v>96</v>
      </c>
      <c r="G276" s="134">
        <v>3</v>
      </c>
      <c r="H276" s="168" t="str">
        <f t="shared" si="22"/>
        <v>Calebasse, grand</v>
      </c>
      <c r="I276" s="167" t="str">
        <f t="shared" si="23"/>
        <v>1153</v>
      </c>
      <c r="K276" s="168"/>
      <c r="L276" s="169"/>
    </row>
    <row r="277" spans="1:12" ht="15" customHeight="1" x14ac:dyDescent="0.25">
      <c r="A277" s="176" t="s">
        <v>55</v>
      </c>
      <c r="B277" s="187">
        <f t="shared" si="28"/>
        <v>44</v>
      </c>
      <c r="C277" s="135" t="s">
        <v>101</v>
      </c>
      <c r="D277" s="167" t="e">
        <f>VLOOKUP(C277,Unités!A:B,2,FALSE)</f>
        <v>#N/A</v>
      </c>
      <c r="F277" s="135" t="s">
        <v>94</v>
      </c>
      <c r="G277" s="134">
        <v>1</v>
      </c>
      <c r="H277" s="168" t="str">
        <f t="shared" si="22"/>
        <v>Sachet, petit</v>
      </c>
      <c r="I277" s="167" t="e">
        <f t="shared" si="23"/>
        <v>#N/A</v>
      </c>
      <c r="K277" s="168"/>
      <c r="L277" s="169"/>
    </row>
    <row r="278" spans="1:12" ht="15" customHeight="1" x14ac:dyDescent="0.25">
      <c r="A278" s="176" t="s">
        <v>55</v>
      </c>
      <c r="B278" s="187">
        <f t="shared" si="28"/>
        <v>44</v>
      </c>
      <c r="C278" s="135" t="s">
        <v>101</v>
      </c>
      <c r="D278" s="167" t="e">
        <f>VLOOKUP(C278,Unités!A:B,2,FALSE)</f>
        <v>#N/A</v>
      </c>
      <c r="F278" s="135" t="s">
        <v>97</v>
      </c>
      <c r="G278" s="134">
        <v>2</v>
      </c>
      <c r="H278" s="168" t="str">
        <f t="shared" si="22"/>
        <v>Sachet, moyen</v>
      </c>
      <c r="I278" s="167" t="e">
        <f t="shared" si="23"/>
        <v>#N/A</v>
      </c>
      <c r="K278" s="168"/>
      <c r="L278" s="169"/>
    </row>
    <row r="279" spans="1:12" ht="15" customHeight="1" x14ac:dyDescent="0.25">
      <c r="A279" s="176" t="s">
        <v>55</v>
      </c>
      <c r="B279" s="187">
        <f t="shared" si="28"/>
        <v>44</v>
      </c>
      <c r="C279" s="135" t="s">
        <v>101</v>
      </c>
      <c r="D279" s="167" t="e">
        <f>VLOOKUP(C279,Unités!A:B,2,FALSE)</f>
        <v>#N/A</v>
      </c>
      <c r="F279" s="135" t="s">
        <v>96</v>
      </c>
      <c r="G279" s="134">
        <v>3</v>
      </c>
      <c r="H279" s="168" t="str">
        <f t="shared" si="22"/>
        <v>Sachet, grand</v>
      </c>
      <c r="I279" s="167" t="e">
        <f t="shared" si="23"/>
        <v>#N/A</v>
      </c>
      <c r="K279" s="168"/>
      <c r="L279" s="169"/>
    </row>
    <row r="280" spans="1:12" ht="15" customHeight="1" x14ac:dyDescent="0.25">
      <c r="A280" s="176" t="s">
        <v>55</v>
      </c>
      <c r="B280" s="187">
        <f t="shared" si="28"/>
        <v>44</v>
      </c>
      <c r="C280" s="135" t="s">
        <v>139</v>
      </c>
      <c r="D280" s="167">
        <f>VLOOKUP(C280,Unités!A:B,2,FALSE)</f>
        <v>106</v>
      </c>
      <c r="F280" s="135" t="s">
        <v>94</v>
      </c>
      <c r="G280" s="134">
        <v>1</v>
      </c>
      <c r="H280" s="168" t="str">
        <f t="shared" si="22"/>
        <v>Bidon, petit</v>
      </c>
      <c r="I280" s="167" t="str">
        <f t="shared" si="23"/>
        <v>1061</v>
      </c>
      <c r="K280" s="168"/>
      <c r="L280" s="169"/>
    </row>
    <row r="281" spans="1:12" ht="15" customHeight="1" x14ac:dyDescent="0.25">
      <c r="A281" s="176" t="s">
        <v>55</v>
      </c>
      <c r="B281" s="187">
        <f t="shared" si="28"/>
        <v>44</v>
      </c>
      <c r="C281" s="135" t="s">
        <v>139</v>
      </c>
      <c r="D281" s="167">
        <f>VLOOKUP(C281,Unités!A:B,2,FALSE)</f>
        <v>106</v>
      </c>
      <c r="F281" s="135" t="s">
        <v>97</v>
      </c>
      <c r="G281" s="134">
        <v>2</v>
      </c>
      <c r="H281" s="168" t="str">
        <f t="shared" si="22"/>
        <v>Bidon, moyen</v>
      </c>
      <c r="I281" s="167" t="str">
        <f t="shared" si="23"/>
        <v>1062</v>
      </c>
      <c r="K281" s="168"/>
      <c r="L281" s="169"/>
    </row>
    <row r="282" spans="1:12" ht="15" customHeight="1" x14ac:dyDescent="0.25">
      <c r="A282" s="176" t="s">
        <v>55</v>
      </c>
      <c r="B282" s="187">
        <f t="shared" si="28"/>
        <v>44</v>
      </c>
      <c r="C282" s="135" t="s">
        <v>139</v>
      </c>
      <c r="D282" s="167">
        <f>VLOOKUP(C282,Unités!A:B,2,FALSE)</f>
        <v>106</v>
      </c>
      <c r="F282" s="135" t="s">
        <v>96</v>
      </c>
      <c r="G282" s="134">
        <v>3</v>
      </c>
      <c r="H282" s="168" t="str">
        <f t="shared" si="22"/>
        <v>Bidon, grand</v>
      </c>
      <c r="I282" s="167" t="str">
        <f t="shared" si="23"/>
        <v>1063</v>
      </c>
      <c r="K282" s="168"/>
      <c r="L282" s="169"/>
    </row>
    <row r="283" spans="1:12" ht="15" customHeight="1" x14ac:dyDescent="0.25">
      <c r="A283" s="176" t="s">
        <v>56</v>
      </c>
      <c r="B283" s="187">
        <f>B270+1</f>
        <v>45</v>
      </c>
      <c r="C283" s="135" t="s">
        <v>78</v>
      </c>
      <c r="D283" s="167">
        <f>VLOOKUP(C283,Unités!A:B,2,FALSE)</f>
        <v>101</v>
      </c>
      <c r="F283" s="135" t="s">
        <v>109</v>
      </c>
      <c r="G283" s="134">
        <v>0</v>
      </c>
      <c r="H283" s="168" t="str">
        <f t="shared" si="22"/>
        <v>Litre</v>
      </c>
      <c r="I283" s="167" t="str">
        <f t="shared" si="23"/>
        <v>1010</v>
      </c>
      <c r="K283" s="168"/>
      <c r="L283" s="169"/>
    </row>
    <row r="284" spans="1:12" ht="15" customHeight="1" x14ac:dyDescent="0.25">
      <c r="A284" s="176" t="s">
        <v>56</v>
      </c>
      <c r="B284" s="187">
        <f>B283</f>
        <v>45</v>
      </c>
      <c r="C284" s="135" t="s">
        <v>135</v>
      </c>
      <c r="D284" s="167" t="e">
        <f>VLOOKUP(C284,Unités!A:B,2,FALSE)</f>
        <v>#N/A</v>
      </c>
      <c r="F284" s="135" t="s">
        <v>94</v>
      </c>
      <c r="G284" s="134">
        <v>1</v>
      </c>
      <c r="H284" s="168" t="str">
        <f t="shared" si="22"/>
        <v>Pot, petit</v>
      </c>
      <c r="I284" s="167" t="e">
        <f t="shared" si="23"/>
        <v>#N/A</v>
      </c>
      <c r="K284" s="168"/>
      <c r="L284" s="169"/>
    </row>
    <row r="285" spans="1:12" ht="15" customHeight="1" x14ac:dyDescent="0.25">
      <c r="A285" s="176" t="s">
        <v>56</v>
      </c>
      <c r="B285" s="187">
        <f t="shared" ref="B285:B289" si="29">B284</f>
        <v>45</v>
      </c>
      <c r="C285" s="135" t="s">
        <v>135</v>
      </c>
      <c r="D285" s="167" t="e">
        <f>VLOOKUP(C285,Unités!A:B,2,FALSE)</f>
        <v>#N/A</v>
      </c>
      <c r="F285" s="135" t="s">
        <v>97</v>
      </c>
      <c r="G285" s="134">
        <v>2</v>
      </c>
      <c r="H285" s="168" t="str">
        <f t="shared" si="22"/>
        <v>Pot, moyen</v>
      </c>
      <c r="I285" s="167" t="e">
        <f t="shared" si="23"/>
        <v>#N/A</v>
      </c>
      <c r="K285" s="168"/>
      <c r="L285" s="169"/>
    </row>
    <row r="286" spans="1:12" ht="15" customHeight="1" x14ac:dyDescent="0.25">
      <c r="A286" s="176" t="s">
        <v>56</v>
      </c>
      <c r="B286" s="187">
        <f t="shared" si="29"/>
        <v>45</v>
      </c>
      <c r="C286" s="135" t="s">
        <v>135</v>
      </c>
      <c r="D286" s="167" t="e">
        <f>VLOOKUP(C286,Unités!A:B,2,FALSE)</f>
        <v>#N/A</v>
      </c>
      <c r="F286" s="135" t="s">
        <v>96</v>
      </c>
      <c r="G286" s="134">
        <v>3</v>
      </c>
      <c r="H286" s="168" t="str">
        <f t="shared" si="22"/>
        <v>Pot, grand</v>
      </c>
      <c r="I286" s="167" t="e">
        <f t="shared" si="23"/>
        <v>#N/A</v>
      </c>
      <c r="K286" s="168"/>
      <c r="L286" s="169"/>
    </row>
    <row r="287" spans="1:12" ht="15" customHeight="1" x14ac:dyDescent="0.25">
      <c r="A287" s="176" t="s">
        <v>56</v>
      </c>
      <c r="B287" s="187">
        <f t="shared" si="29"/>
        <v>45</v>
      </c>
      <c r="C287" s="135" t="s">
        <v>131</v>
      </c>
      <c r="D287" s="167">
        <f>VLOOKUP(C287,Unités!A:B,2,FALSE)</f>
        <v>109</v>
      </c>
      <c r="F287" s="135" t="s">
        <v>94</v>
      </c>
      <c r="G287" s="134">
        <v>1</v>
      </c>
      <c r="H287" s="168" t="str">
        <f t="shared" si="22"/>
        <v>Bol, petit</v>
      </c>
      <c r="I287" s="167" t="str">
        <f t="shared" si="23"/>
        <v>1091</v>
      </c>
      <c r="K287" s="168"/>
      <c r="L287" s="169"/>
    </row>
    <row r="288" spans="1:12" ht="15" customHeight="1" x14ac:dyDescent="0.25">
      <c r="A288" s="176" t="s">
        <v>56</v>
      </c>
      <c r="B288" s="187">
        <f t="shared" si="29"/>
        <v>45</v>
      </c>
      <c r="C288" s="135" t="s">
        <v>131</v>
      </c>
      <c r="D288" s="167">
        <f>VLOOKUP(C288,Unités!A:B,2,FALSE)</f>
        <v>109</v>
      </c>
      <c r="F288" s="135" t="s">
        <v>97</v>
      </c>
      <c r="G288" s="134">
        <v>2</v>
      </c>
      <c r="H288" s="168" t="str">
        <f t="shared" si="22"/>
        <v>Bol, moyen</v>
      </c>
      <c r="I288" s="167" t="str">
        <f t="shared" si="23"/>
        <v>1092</v>
      </c>
      <c r="K288" s="168"/>
      <c r="L288" s="169"/>
    </row>
    <row r="289" spans="1:12" ht="15" customHeight="1" x14ac:dyDescent="0.25">
      <c r="A289" s="176" t="s">
        <v>56</v>
      </c>
      <c r="B289" s="187">
        <f t="shared" si="29"/>
        <v>45</v>
      </c>
      <c r="C289" s="135" t="s">
        <v>131</v>
      </c>
      <c r="D289" s="167">
        <f>VLOOKUP(C289,Unités!A:B,2,FALSE)</f>
        <v>109</v>
      </c>
      <c r="F289" s="135" t="s">
        <v>96</v>
      </c>
      <c r="G289" s="134">
        <v>3</v>
      </c>
      <c r="H289" s="168" t="str">
        <f t="shared" si="22"/>
        <v>Bol, grand</v>
      </c>
      <c r="I289" s="167" t="str">
        <f t="shared" si="23"/>
        <v>1093</v>
      </c>
      <c r="K289" s="168"/>
      <c r="L289" s="169"/>
    </row>
    <row r="290" spans="1:12" ht="15" customHeight="1" x14ac:dyDescent="0.25">
      <c r="A290" s="176" t="s">
        <v>57</v>
      </c>
      <c r="B290" s="187">
        <f>B283+3</f>
        <v>48</v>
      </c>
      <c r="C290" s="135" t="s">
        <v>77</v>
      </c>
      <c r="D290" s="167">
        <f>VLOOKUP(C290,Unités!A:B,2,FALSE)</f>
        <v>100</v>
      </c>
      <c r="F290" s="135" t="s">
        <v>109</v>
      </c>
      <c r="G290" s="134">
        <v>0</v>
      </c>
      <c r="H290" s="168" t="str">
        <f t="shared" si="22"/>
        <v>Kg</v>
      </c>
      <c r="I290" s="167" t="str">
        <f t="shared" si="23"/>
        <v>1000</v>
      </c>
      <c r="K290" s="168"/>
      <c r="L290" s="169"/>
    </row>
    <row r="291" spans="1:12" ht="15" customHeight="1" x14ac:dyDescent="0.25">
      <c r="A291" s="176" t="s">
        <v>57</v>
      </c>
      <c r="B291" s="187">
        <f>B290</f>
        <v>48</v>
      </c>
      <c r="C291" s="135" t="s">
        <v>101</v>
      </c>
      <c r="D291" s="167" t="e">
        <f>VLOOKUP(C291,Unités!A:B,2,FALSE)</f>
        <v>#N/A</v>
      </c>
      <c r="F291" s="135" t="s">
        <v>94</v>
      </c>
      <c r="G291" s="134">
        <v>1</v>
      </c>
      <c r="H291" s="168" t="str">
        <f t="shared" si="22"/>
        <v>Sachet, petit</v>
      </c>
      <c r="I291" s="167" t="e">
        <f t="shared" si="23"/>
        <v>#N/A</v>
      </c>
      <c r="K291" s="168"/>
      <c r="L291" s="169"/>
    </row>
    <row r="292" spans="1:12" ht="15" customHeight="1" x14ac:dyDescent="0.25">
      <c r="A292" s="176" t="s">
        <v>57</v>
      </c>
      <c r="B292" s="187">
        <f t="shared" ref="B292:B296" si="30">B291</f>
        <v>48</v>
      </c>
      <c r="C292" s="135" t="s">
        <v>101</v>
      </c>
      <c r="D292" s="167" t="e">
        <f>VLOOKUP(C292,Unités!A:B,2,FALSE)</f>
        <v>#N/A</v>
      </c>
      <c r="F292" s="135" t="s">
        <v>97</v>
      </c>
      <c r="G292" s="134">
        <v>2</v>
      </c>
      <c r="H292" s="168" t="str">
        <f t="shared" si="22"/>
        <v>Sachet, moyen</v>
      </c>
      <c r="I292" s="167" t="e">
        <f t="shared" si="23"/>
        <v>#N/A</v>
      </c>
      <c r="K292" s="168"/>
      <c r="L292" s="169"/>
    </row>
    <row r="293" spans="1:12" ht="15" customHeight="1" x14ac:dyDescent="0.25">
      <c r="A293" s="176" t="s">
        <v>57</v>
      </c>
      <c r="B293" s="187">
        <f t="shared" si="30"/>
        <v>48</v>
      </c>
      <c r="C293" s="135" t="s">
        <v>101</v>
      </c>
      <c r="D293" s="167" t="e">
        <f>VLOOKUP(C293,Unités!A:B,2,FALSE)</f>
        <v>#N/A</v>
      </c>
      <c r="F293" s="135" t="s">
        <v>96</v>
      </c>
      <c r="G293" s="134">
        <v>3</v>
      </c>
      <c r="H293" s="168" t="str">
        <f t="shared" si="22"/>
        <v>Sachet, grand</v>
      </c>
      <c r="I293" s="167" t="e">
        <f t="shared" si="23"/>
        <v>#N/A</v>
      </c>
      <c r="K293" s="168"/>
      <c r="L293" s="169"/>
    </row>
    <row r="294" spans="1:12" ht="15" customHeight="1" x14ac:dyDescent="0.25">
      <c r="A294" s="176" t="s">
        <v>57</v>
      </c>
      <c r="B294" s="187">
        <f t="shared" si="30"/>
        <v>48</v>
      </c>
      <c r="C294" s="135" t="s">
        <v>126</v>
      </c>
      <c r="D294" s="167">
        <f>VLOOKUP(C294,Unités!A:B,2,FALSE)</f>
        <v>107</v>
      </c>
      <c r="F294" s="135" t="s">
        <v>94</v>
      </c>
      <c r="G294" s="134"/>
      <c r="H294" s="168"/>
      <c r="K294" s="168"/>
      <c r="L294" s="169"/>
    </row>
    <row r="295" spans="1:12" ht="15" customHeight="1" x14ac:dyDescent="0.25">
      <c r="A295" s="176" t="s">
        <v>57</v>
      </c>
      <c r="B295" s="187">
        <f t="shared" si="30"/>
        <v>48</v>
      </c>
      <c r="C295" s="135" t="s">
        <v>126</v>
      </c>
      <c r="D295" s="167">
        <f>VLOOKUP(C295,Unités!A:B,2,FALSE)</f>
        <v>107</v>
      </c>
      <c r="F295" s="135" t="s">
        <v>97</v>
      </c>
      <c r="G295" s="134"/>
      <c r="H295" s="168"/>
      <c r="K295" s="168"/>
      <c r="L295" s="169"/>
    </row>
    <row r="296" spans="1:12" ht="15" customHeight="1" x14ac:dyDescent="0.25">
      <c r="A296" s="176" t="s">
        <v>57</v>
      </c>
      <c r="B296" s="187">
        <f t="shared" si="30"/>
        <v>48</v>
      </c>
      <c r="C296" s="135" t="s">
        <v>126</v>
      </c>
      <c r="D296" s="167">
        <f>VLOOKUP(C296,Unités!A:B,2,FALSE)</f>
        <v>107</v>
      </c>
      <c r="F296" s="135" t="s">
        <v>96</v>
      </c>
      <c r="G296" s="134"/>
      <c r="H296" s="168"/>
      <c r="K296" s="168"/>
      <c r="L296" s="169"/>
    </row>
    <row r="297" spans="1:12" ht="15" customHeight="1" x14ac:dyDescent="0.25">
      <c r="A297" s="176" t="s">
        <v>159</v>
      </c>
      <c r="B297" s="189">
        <f>B290+1</f>
        <v>49</v>
      </c>
      <c r="C297" s="135" t="s">
        <v>77</v>
      </c>
      <c r="D297" s="167">
        <f>VLOOKUP(C297,Unités!A:B,2,FALSE)</f>
        <v>100</v>
      </c>
      <c r="F297" s="135" t="s">
        <v>109</v>
      </c>
      <c r="G297" s="134"/>
      <c r="H297" s="168" t="str">
        <f t="shared" ref="H297:H362" si="31">CONCATENATE(C297,IF(F297="N/A","",CONCATENATE(", ",F297)))</f>
        <v>Kg</v>
      </c>
      <c r="I297" s="167" t="str">
        <f t="shared" ref="I297:I362" si="32">CONCATENATE(D297,G297)</f>
        <v>100</v>
      </c>
      <c r="K297" s="168"/>
      <c r="L297" s="169"/>
    </row>
    <row r="298" spans="1:12" ht="15" customHeight="1" x14ac:dyDescent="0.25">
      <c r="A298" s="176" t="s">
        <v>159</v>
      </c>
      <c r="B298" s="189">
        <f t="shared" ref="B298:B301" si="33">B291+1</f>
        <v>49</v>
      </c>
      <c r="C298" s="190" t="s">
        <v>126</v>
      </c>
      <c r="D298" s="167">
        <f>VLOOKUP(C298,Unités!A:B,2,FALSE)</f>
        <v>107</v>
      </c>
      <c r="F298" s="135" t="s">
        <v>109</v>
      </c>
      <c r="G298" s="134"/>
      <c r="H298" s="168"/>
      <c r="K298" s="168"/>
      <c r="L298" s="169"/>
    </row>
    <row r="299" spans="1:12" ht="15" customHeight="1" x14ac:dyDescent="0.25">
      <c r="A299" s="176" t="s">
        <v>159</v>
      </c>
      <c r="B299" s="189">
        <f t="shared" si="33"/>
        <v>49</v>
      </c>
      <c r="C299" s="188" t="s">
        <v>215</v>
      </c>
      <c r="D299" s="167">
        <f>VLOOKUP(C299,Unités!A:B,2,FALSE)</f>
        <v>118</v>
      </c>
      <c r="F299" s="135" t="s">
        <v>109</v>
      </c>
      <c r="G299" s="134"/>
      <c r="H299" s="168"/>
      <c r="K299" s="168"/>
      <c r="L299" s="169"/>
    </row>
    <row r="300" spans="1:12" ht="15" customHeight="1" x14ac:dyDescent="0.25">
      <c r="A300" s="176" t="s">
        <v>159</v>
      </c>
      <c r="B300" s="189">
        <f t="shared" si="33"/>
        <v>49</v>
      </c>
      <c r="C300" s="188" t="s">
        <v>132</v>
      </c>
      <c r="D300" s="167" t="e">
        <f>VLOOKUP(C300,Unités!A:B,2,FALSE)</f>
        <v>#N/A</v>
      </c>
      <c r="F300" s="135" t="s">
        <v>109</v>
      </c>
      <c r="G300" s="134"/>
      <c r="H300" s="168"/>
      <c r="K300" s="168"/>
      <c r="L300" s="169"/>
    </row>
    <row r="301" spans="1:12" ht="15" customHeight="1" x14ac:dyDescent="0.25">
      <c r="A301" s="176" t="s">
        <v>159</v>
      </c>
      <c r="B301" s="189">
        <f t="shared" si="33"/>
        <v>49</v>
      </c>
      <c r="C301" s="188" t="s">
        <v>101</v>
      </c>
      <c r="D301" s="167" t="e">
        <f>VLOOKUP(C301,Unités!A:B,2,FALSE)</f>
        <v>#N/A</v>
      </c>
      <c r="F301" s="135" t="s">
        <v>109</v>
      </c>
      <c r="G301" s="134"/>
      <c r="H301" s="168"/>
      <c r="K301" s="168"/>
      <c r="L301" s="169"/>
    </row>
    <row r="302" spans="1:12" ht="15" customHeight="1" x14ac:dyDescent="0.25">
      <c r="A302" s="176" t="s">
        <v>160</v>
      </c>
      <c r="B302" s="187">
        <f>B297+3</f>
        <v>52</v>
      </c>
      <c r="C302" s="135" t="s">
        <v>259</v>
      </c>
      <c r="D302" s="167" t="e">
        <f>VLOOKUP(C302,Unités!A:B,2,FALSE)</f>
        <v>#N/A</v>
      </c>
      <c r="F302" s="135" t="s">
        <v>109</v>
      </c>
      <c r="G302" s="134">
        <v>0</v>
      </c>
      <c r="H302" s="168" t="str">
        <f t="shared" si="31"/>
        <v>Unite</v>
      </c>
      <c r="I302" s="167" t="e">
        <f t="shared" si="32"/>
        <v>#N/A</v>
      </c>
      <c r="K302" s="168"/>
      <c r="L302" s="169"/>
    </row>
    <row r="303" spans="1:12" ht="15" customHeight="1" x14ac:dyDescent="0.25">
      <c r="A303" s="176" t="s">
        <v>160</v>
      </c>
      <c r="B303" s="187">
        <f>B302</f>
        <v>52</v>
      </c>
      <c r="C303" s="135" t="s">
        <v>136</v>
      </c>
      <c r="D303" s="167" t="e">
        <f>VLOOKUP(C303,Unités!A:B,2,FALSE)</f>
        <v>#N/A</v>
      </c>
      <c r="F303" s="135" t="s">
        <v>109</v>
      </c>
      <c r="G303" s="134">
        <v>0</v>
      </c>
      <c r="H303" s="168" t="str">
        <f t="shared" si="31"/>
        <v>Plaquette</v>
      </c>
      <c r="I303" s="167" t="e">
        <f t="shared" si="32"/>
        <v>#N/A</v>
      </c>
      <c r="K303" s="168"/>
      <c r="L303" s="169"/>
    </row>
    <row r="304" spans="1:12" ht="15" customHeight="1" x14ac:dyDescent="0.25">
      <c r="A304" s="176" t="s">
        <v>160</v>
      </c>
      <c r="B304" s="187">
        <f t="shared" ref="B304:B306" si="34">B303</f>
        <v>52</v>
      </c>
      <c r="C304" s="135" t="s">
        <v>101</v>
      </c>
      <c r="D304" s="167" t="e">
        <f>VLOOKUP(C304,Unités!A:B,2,FALSE)</f>
        <v>#N/A</v>
      </c>
      <c r="F304" s="135" t="s">
        <v>94</v>
      </c>
      <c r="G304" s="134">
        <v>1</v>
      </c>
      <c r="H304" s="168" t="str">
        <f t="shared" si="31"/>
        <v>Sachet, petit</v>
      </c>
      <c r="I304" s="167" t="e">
        <f t="shared" si="32"/>
        <v>#N/A</v>
      </c>
      <c r="K304" s="168"/>
      <c r="L304" s="169"/>
    </row>
    <row r="305" spans="1:12" ht="15" customHeight="1" x14ac:dyDescent="0.25">
      <c r="A305" s="176" t="s">
        <v>160</v>
      </c>
      <c r="B305" s="187">
        <f t="shared" si="34"/>
        <v>52</v>
      </c>
      <c r="C305" s="135" t="s">
        <v>101</v>
      </c>
      <c r="D305" s="167" t="e">
        <f>VLOOKUP(C305,Unités!A:B,2,FALSE)</f>
        <v>#N/A</v>
      </c>
      <c r="F305" s="135" t="s">
        <v>97</v>
      </c>
      <c r="G305" s="134">
        <v>2</v>
      </c>
      <c r="H305" s="168" t="str">
        <f t="shared" si="31"/>
        <v>Sachet, moyen</v>
      </c>
      <c r="I305" s="167" t="e">
        <f t="shared" si="32"/>
        <v>#N/A</v>
      </c>
      <c r="K305" s="168"/>
      <c r="L305" s="169"/>
    </row>
    <row r="306" spans="1:12" ht="15" customHeight="1" x14ac:dyDescent="0.25">
      <c r="A306" s="176" t="s">
        <v>160</v>
      </c>
      <c r="B306" s="187">
        <f t="shared" si="34"/>
        <v>52</v>
      </c>
      <c r="C306" s="135" t="s">
        <v>101</v>
      </c>
      <c r="D306" s="167" t="e">
        <f>VLOOKUP(C306,Unités!A:B,2,FALSE)</f>
        <v>#N/A</v>
      </c>
      <c r="F306" s="135" t="s">
        <v>96</v>
      </c>
      <c r="G306" s="134">
        <v>3</v>
      </c>
      <c r="H306" s="168" t="str">
        <f t="shared" si="31"/>
        <v>Sachet, grand</v>
      </c>
      <c r="I306" s="167" t="e">
        <f t="shared" si="32"/>
        <v>#N/A</v>
      </c>
      <c r="K306" s="168"/>
      <c r="L306" s="169"/>
    </row>
    <row r="307" spans="1:12" ht="15" customHeight="1" x14ac:dyDescent="0.25">
      <c r="A307" s="177" t="s">
        <v>161</v>
      </c>
      <c r="B307" s="187" t="s">
        <v>232</v>
      </c>
      <c r="D307" s="167" t="e">
        <f>VLOOKUP(C307,Unités!A:B,2,FALSE)</f>
        <v>#N/A</v>
      </c>
      <c r="G307" s="134"/>
      <c r="H307" s="168" t="str">
        <f t="shared" si="31"/>
        <v xml:space="preserve">, </v>
      </c>
      <c r="I307" s="167" t="e">
        <f t="shared" si="32"/>
        <v>#N/A</v>
      </c>
      <c r="K307" s="168"/>
      <c r="L307" s="169"/>
    </row>
    <row r="308" spans="1:12" ht="15" customHeight="1" x14ac:dyDescent="0.25">
      <c r="A308" s="176" t="s">
        <v>125</v>
      </c>
      <c r="B308" s="187">
        <f>B302+1</f>
        <v>53</v>
      </c>
      <c r="C308" s="135" t="s">
        <v>77</v>
      </c>
      <c r="D308" s="167">
        <f>VLOOKUP(C308,Unités!A:B,2,FALSE)</f>
        <v>100</v>
      </c>
      <c r="F308" s="135" t="s">
        <v>109</v>
      </c>
      <c r="G308" s="134">
        <v>0</v>
      </c>
      <c r="H308" s="168" t="str">
        <f t="shared" si="31"/>
        <v>Kg</v>
      </c>
      <c r="I308" s="167" t="str">
        <f t="shared" si="32"/>
        <v>1000</v>
      </c>
      <c r="K308" s="168"/>
      <c r="L308" s="169"/>
    </row>
    <row r="309" spans="1:12" ht="15" customHeight="1" x14ac:dyDescent="0.25">
      <c r="A309" s="176" t="s">
        <v>125</v>
      </c>
      <c r="B309" s="187">
        <f>B308</f>
        <v>53</v>
      </c>
      <c r="C309" s="135" t="s">
        <v>143</v>
      </c>
      <c r="D309" s="167">
        <f>VLOOKUP(C309,Unités!A:B,2,FALSE)</f>
        <v>111</v>
      </c>
      <c r="F309" s="135" t="s">
        <v>94</v>
      </c>
      <c r="G309" s="134">
        <v>1</v>
      </c>
      <c r="H309" s="168" t="str">
        <f t="shared" si="31"/>
        <v>Boule, petit</v>
      </c>
      <c r="I309" s="167" t="str">
        <f t="shared" si="32"/>
        <v>1111</v>
      </c>
      <c r="K309" s="168"/>
      <c r="L309" s="169"/>
    </row>
    <row r="310" spans="1:12" ht="15" customHeight="1" x14ac:dyDescent="0.25">
      <c r="A310" s="176" t="s">
        <v>125</v>
      </c>
      <c r="B310" s="187">
        <f t="shared" ref="B310:B314" si="35">B309</f>
        <v>53</v>
      </c>
      <c r="C310" s="135" t="s">
        <v>143</v>
      </c>
      <c r="D310" s="167">
        <f>VLOOKUP(C310,Unités!A:B,2,FALSE)</f>
        <v>111</v>
      </c>
      <c r="F310" s="135" t="s">
        <v>97</v>
      </c>
      <c r="G310" s="134">
        <v>2</v>
      </c>
      <c r="H310" s="168" t="str">
        <f t="shared" si="31"/>
        <v>Boule, moyen</v>
      </c>
      <c r="I310" s="167" t="str">
        <f t="shared" si="32"/>
        <v>1112</v>
      </c>
      <c r="K310" s="168"/>
      <c r="L310" s="169"/>
    </row>
    <row r="311" spans="1:12" ht="15" customHeight="1" x14ac:dyDescent="0.25">
      <c r="A311" s="176" t="s">
        <v>125</v>
      </c>
      <c r="B311" s="187">
        <f t="shared" si="35"/>
        <v>53</v>
      </c>
      <c r="C311" s="135" t="s">
        <v>143</v>
      </c>
      <c r="D311" s="167">
        <f>VLOOKUP(C311,Unités!A:B,2,FALSE)</f>
        <v>111</v>
      </c>
      <c r="F311" s="135" t="s">
        <v>96</v>
      </c>
      <c r="G311" s="134">
        <v>3</v>
      </c>
      <c r="H311" s="168" t="str">
        <f t="shared" si="31"/>
        <v>Boule, grand</v>
      </c>
      <c r="I311" s="167" t="str">
        <f t="shared" si="32"/>
        <v>1113</v>
      </c>
      <c r="K311" s="168"/>
      <c r="L311" s="169"/>
    </row>
    <row r="312" spans="1:12" ht="15" customHeight="1" x14ac:dyDescent="0.25">
      <c r="A312" s="176" t="s">
        <v>125</v>
      </c>
      <c r="B312" s="187">
        <f t="shared" si="35"/>
        <v>53</v>
      </c>
      <c r="C312" s="135" t="s">
        <v>134</v>
      </c>
      <c r="D312" s="167">
        <f>VLOOKUP(C312,Unités!A:B,2,FALSE)</f>
        <v>125</v>
      </c>
      <c r="F312" s="135" t="s">
        <v>94</v>
      </c>
      <c r="G312" s="134">
        <v>1</v>
      </c>
      <c r="H312" s="168" t="str">
        <f t="shared" si="31"/>
        <v>Louche, petit</v>
      </c>
      <c r="I312" s="167" t="str">
        <f t="shared" si="32"/>
        <v>1251</v>
      </c>
      <c r="K312" s="168"/>
      <c r="L312" s="169"/>
    </row>
    <row r="313" spans="1:12" ht="15" customHeight="1" x14ac:dyDescent="0.25">
      <c r="A313" s="176" t="s">
        <v>125</v>
      </c>
      <c r="B313" s="187">
        <f t="shared" si="35"/>
        <v>53</v>
      </c>
      <c r="C313" s="135" t="s">
        <v>134</v>
      </c>
      <c r="D313" s="167">
        <f>VLOOKUP(C313,Unités!A:B,2,FALSE)</f>
        <v>125</v>
      </c>
      <c r="F313" s="135" t="s">
        <v>97</v>
      </c>
      <c r="G313" s="134">
        <v>2</v>
      </c>
      <c r="H313" s="168" t="str">
        <f t="shared" si="31"/>
        <v>Louche, moyen</v>
      </c>
      <c r="I313" s="167" t="str">
        <f t="shared" si="32"/>
        <v>1252</v>
      </c>
      <c r="K313" s="168"/>
      <c r="L313" s="169"/>
    </row>
    <row r="314" spans="1:12" ht="15" customHeight="1" x14ac:dyDescent="0.25">
      <c r="A314" s="176" t="s">
        <v>125</v>
      </c>
      <c r="B314" s="187">
        <f t="shared" si="35"/>
        <v>53</v>
      </c>
      <c r="C314" s="135" t="s">
        <v>134</v>
      </c>
      <c r="D314" s="167">
        <f>VLOOKUP(C314,Unités!A:B,2,FALSE)</f>
        <v>125</v>
      </c>
      <c r="F314" s="135" t="s">
        <v>96</v>
      </c>
      <c r="G314" s="134">
        <v>3</v>
      </c>
      <c r="H314" s="168" t="str">
        <f t="shared" si="31"/>
        <v>Louche, grand</v>
      </c>
      <c r="I314" s="167" t="str">
        <f t="shared" si="32"/>
        <v>1253</v>
      </c>
      <c r="K314" s="168"/>
      <c r="L314" s="169"/>
    </row>
    <row r="315" spans="1:12" ht="15" customHeight="1" x14ac:dyDescent="0.25">
      <c r="A315" s="176" t="s">
        <v>58</v>
      </c>
      <c r="B315" s="187">
        <f>B308+1</f>
        <v>54</v>
      </c>
      <c r="C315" s="135" t="s">
        <v>77</v>
      </c>
      <c r="D315" s="167">
        <f>VLOOKUP(C315,Unités!A:B,2,FALSE)</f>
        <v>100</v>
      </c>
      <c r="F315" s="135" t="s">
        <v>109</v>
      </c>
      <c r="G315" s="134">
        <v>0</v>
      </c>
      <c r="H315" s="168" t="str">
        <f t="shared" si="31"/>
        <v>Kg</v>
      </c>
      <c r="I315" s="167" t="str">
        <f t="shared" si="32"/>
        <v>1000</v>
      </c>
      <c r="K315" s="168"/>
      <c r="L315" s="169"/>
    </row>
    <row r="316" spans="1:12" ht="15" customHeight="1" x14ac:dyDescent="0.25">
      <c r="A316" s="176" t="s">
        <v>58</v>
      </c>
      <c r="B316" s="187">
        <f t="shared" ref="B316:B320" si="36">B309+1</f>
        <v>54</v>
      </c>
      <c r="C316" s="135" t="s">
        <v>143</v>
      </c>
      <c r="D316" s="167">
        <f>VLOOKUP(C316,Unités!A:B,2,FALSE)</f>
        <v>111</v>
      </c>
      <c r="F316" s="135" t="s">
        <v>94</v>
      </c>
      <c r="G316" s="134">
        <v>1</v>
      </c>
      <c r="H316" s="168" t="str">
        <f t="shared" si="31"/>
        <v>Boule, petit</v>
      </c>
      <c r="I316" s="167" t="str">
        <f t="shared" si="32"/>
        <v>1111</v>
      </c>
      <c r="K316" s="168"/>
      <c r="L316" s="169"/>
    </row>
    <row r="317" spans="1:12" ht="15" customHeight="1" x14ac:dyDescent="0.25">
      <c r="A317" s="176" t="s">
        <v>58</v>
      </c>
      <c r="B317" s="187">
        <f t="shared" si="36"/>
        <v>54</v>
      </c>
      <c r="C317" s="135" t="s">
        <v>143</v>
      </c>
      <c r="D317" s="167">
        <f>VLOOKUP(C317,Unités!A:B,2,FALSE)</f>
        <v>111</v>
      </c>
      <c r="F317" s="135" t="s">
        <v>97</v>
      </c>
      <c r="G317" s="134">
        <v>2</v>
      </c>
      <c r="H317" s="168" t="str">
        <f t="shared" si="31"/>
        <v>Boule, moyen</v>
      </c>
      <c r="I317" s="167" t="str">
        <f t="shared" si="32"/>
        <v>1112</v>
      </c>
      <c r="K317" s="168"/>
      <c r="L317" s="169"/>
    </row>
    <row r="318" spans="1:12" ht="15" customHeight="1" x14ac:dyDescent="0.25">
      <c r="A318" s="176" t="s">
        <v>58</v>
      </c>
      <c r="B318" s="187">
        <f t="shared" si="36"/>
        <v>54</v>
      </c>
      <c r="C318" s="135" t="s">
        <v>143</v>
      </c>
      <c r="D318" s="167">
        <f>VLOOKUP(C318,Unités!A:B,2,FALSE)</f>
        <v>111</v>
      </c>
      <c r="F318" s="135" t="s">
        <v>96</v>
      </c>
      <c r="G318" s="134">
        <v>3</v>
      </c>
      <c r="H318" s="168" t="str">
        <f t="shared" si="31"/>
        <v>Boule, grand</v>
      </c>
      <c r="I318" s="167" t="str">
        <f t="shared" si="32"/>
        <v>1113</v>
      </c>
      <c r="K318" s="168"/>
      <c r="L318" s="169"/>
    </row>
    <row r="319" spans="1:12" ht="15" customHeight="1" x14ac:dyDescent="0.25">
      <c r="A319" s="176" t="s">
        <v>58</v>
      </c>
      <c r="B319" s="187">
        <f t="shared" si="36"/>
        <v>54</v>
      </c>
      <c r="C319" s="135" t="s">
        <v>209</v>
      </c>
      <c r="D319" s="167" t="e">
        <f>VLOOKUP(C319,Unités!A:B,2,FALSE)</f>
        <v>#N/A</v>
      </c>
      <c r="F319" s="135" t="s">
        <v>109</v>
      </c>
      <c r="G319" s="134">
        <v>0</v>
      </c>
      <c r="H319" s="168" t="str">
        <f t="shared" si="31"/>
        <v>Demi-Yorouba</v>
      </c>
      <c r="I319" s="167" t="e">
        <f t="shared" si="32"/>
        <v>#N/A</v>
      </c>
      <c r="K319" s="168"/>
      <c r="L319" s="169"/>
    </row>
    <row r="320" spans="1:12" ht="15" customHeight="1" x14ac:dyDescent="0.25">
      <c r="A320" s="176" t="s">
        <v>58</v>
      </c>
      <c r="B320" s="187">
        <f t="shared" si="36"/>
        <v>54</v>
      </c>
      <c r="C320" s="135" t="s">
        <v>127</v>
      </c>
      <c r="D320" s="167" t="e">
        <f>VLOOKUP(C320,Unités!A:B,2,FALSE)</f>
        <v>#N/A</v>
      </c>
      <c r="F320" s="135" t="s">
        <v>109</v>
      </c>
      <c r="G320" s="134">
        <v>0</v>
      </c>
      <c r="H320" s="168" t="str">
        <f t="shared" si="31"/>
        <v>Yorouba</v>
      </c>
      <c r="I320" s="167" t="e">
        <f t="shared" si="32"/>
        <v>#N/A</v>
      </c>
      <c r="K320" s="168"/>
      <c r="L320" s="169"/>
    </row>
    <row r="321" spans="1:12" ht="15" customHeight="1" x14ac:dyDescent="0.25">
      <c r="A321" s="176" t="s">
        <v>60</v>
      </c>
      <c r="B321" s="187">
        <f>B315+1</f>
        <v>55</v>
      </c>
      <c r="C321" s="135" t="s">
        <v>78</v>
      </c>
      <c r="D321" s="167">
        <f>VLOOKUP(C321,Unités!A:B,2,FALSE)</f>
        <v>101</v>
      </c>
      <c r="F321" s="135" t="s">
        <v>109</v>
      </c>
      <c r="G321" s="134">
        <v>0</v>
      </c>
      <c r="H321" s="168" t="str">
        <f t="shared" si="31"/>
        <v>Litre</v>
      </c>
      <c r="I321" s="167" t="str">
        <f t="shared" si="32"/>
        <v>1010</v>
      </c>
      <c r="K321" s="168"/>
      <c r="L321" s="169"/>
    </row>
    <row r="322" spans="1:12" ht="15" customHeight="1" x14ac:dyDescent="0.25">
      <c r="A322" s="176" t="s">
        <v>60</v>
      </c>
      <c r="B322" s="187">
        <f>B321</f>
        <v>55</v>
      </c>
      <c r="C322" s="135" t="s">
        <v>101</v>
      </c>
      <c r="D322" s="167" t="e">
        <f>VLOOKUP(C322,Unités!A:B,2,FALSE)</f>
        <v>#N/A</v>
      </c>
      <c r="F322" s="135" t="s">
        <v>94</v>
      </c>
      <c r="G322" s="134">
        <v>1</v>
      </c>
      <c r="H322" s="168" t="str">
        <f t="shared" si="31"/>
        <v>Sachet, petit</v>
      </c>
      <c r="I322" s="167" t="e">
        <f t="shared" si="32"/>
        <v>#N/A</v>
      </c>
      <c r="K322" s="168"/>
      <c r="L322" s="169"/>
    </row>
    <row r="323" spans="1:12" ht="15" customHeight="1" x14ac:dyDescent="0.25">
      <c r="A323" s="176" t="s">
        <v>60</v>
      </c>
      <c r="B323" s="187">
        <f t="shared" ref="B323:B333" si="37">B322</f>
        <v>55</v>
      </c>
      <c r="C323" s="135" t="s">
        <v>101</v>
      </c>
      <c r="D323" s="167" t="e">
        <f>VLOOKUP(C323,Unités!A:B,2,FALSE)</f>
        <v>#N/A</v>
      </c>
      <c r="F323" s="135" t="s">
        <v>97</v>
      </c>
      <c r="G323" s="134">
        <v>2</v>
      </c>
      <c r="H323" s="168" t="str">
        <f t="shared" si="31"/>
        <v>Sachet, moyen</v>
      </c>
      <c r="I323" s="167" t="e">
        <f t="shared" si="32"/>
        <v>#N/A</v>
      </c>
      <c r="K323" s="168"/>
      <c r="L323" s="169"/>
    </row>
    <row r="324" spans="1:12" ht="15" customHeight="1" x14ac:dyDescent="0.25">
      <c r="A324" s="176" t="s">
        <v>60</v>
      </c>
      <c r="B324" s="187">
        <f t="shared" si="37"/>
        <v>55</v>
      </c>
      <c r="C324" s="135" t="s">
        <v>101</v>
      </c>
      <c r="D324" s="167" t="e">
        <f>VLOOKUP(C324,Unités!A:B,2,FALSE)</f>
        <v>#N/A</v>
      </c>
      <c r="F324" s="135" t="s">
        <v>96</v>
      </c>
      <c r="G324" s="134">
        <v>3</v>
      </c>
      <c r="H324" s="168" t="str">
        <f t="shared" si="31"/>
        <v>Sachet, grand</v>
      </c>
      <c r="I324" s="167" t="e">
        <f t="shared" si="32"/>
        <v>#N/A</v>
      </c>
      <c r="K324" s="168"/>
      <c r="L324" s="169"/>
    </row>
    <row r="325" spans="1:12" ht="15" customHeight="1" x14ac:dyDescent="0.25">
      <c r="A325" s="176" t="s">
        <v>60</v>
      </c>
      <c r="B325" s="187">
        <f t="shared" si="37"/>
        <v>55</v>
      </c>
      <c r="C325" s="135" t="s">
        <v>137</v>
      </c>
      <c r="D325" s="167" t="e">
        <f>VLOOKUP(C325,Unités!A:B,2,FALSE)</f>
        <v>#N/A</v>
      </c>
      <c r="F325" s="135" t="s">
        <v>94</v>
      </c>
      <c r="G325" s="134">
        <v>1</v>
      </c>
      <c r="H325" s="168" t="str">
        <f t="shared" si="31"/>
        <v>Verre, petit</v>
      </c>
      <c r="I325" s="167" t="e">
        <f t="shared" si="32"/>
        <v>#N/A</v>
      </c>
      <c r="K325" s="168"/>
      <c r="L325" s="169"/>
    </row>
    <row r="326" spans="1:12" ht="15" customHeight="1" x14ac:dyDescent="0.25">
      <c r="A326" s="176" t="s">
        <v>60</v>
      </c>
      <c r="B326" s="187">
        <f t="shared" si="37"/>
        <v>55</v>
      </c>
      <c r="C326" s="135" t="s">
        <v>137</v>
      </c>
      <c r="D326" s="167" t="e">
        <f>VLOOKUP(C326,Unités!A:B,2,FALSE)</f>
        <v>#N/A</v>
      </c>
      <c r="F326" s="135" t="s">
        <v>97</v>
      </c>
      <c r="G326" s="134">
        <v>2</v>
      </c>
      <c r="H326" s="168" t="str">
        <f t="shared" si="31"/>
        <v>Verre, moyen</v>
      </c>
      <c r="I326" s="167" t="e">
        <f t="shared" si="32"/>
        <v>#N/A</v>
      </c>
      <c r="K326" s="168"/>
      <c r="L326" s="169"/>
    </row>
    <row r="327" spans="1:12" ht="15" customHeight="1" x14ac:dyDescent="0.25">
      <c r="A327" s="176" t="s">
        <v>60</v>
      </c>
      <c r="B327" s="187">
        <f t="shared" si="37"/>
        <v>55</v>
      </c>
      <c r="C327" s="135" t="s">
        <v>137</v>
      </c>
      <c r="D327" s="167" t="e">
        <f>VLOOKUP(C327,Unités!A:B,2,FALSE)</f>
        <v>#N/A</v>
      </c>
      <c r="F327" s="135" t="s">
        <v>96</v>
      </c>
      <c r="G327" s="134">
        <v>3</v>
      </c>
      <c r="H327" s="168" t="str">
        <f t="shared" si="31"/>
        <v>Verre, grand</v>
      </c>
      <c r="I327" s="167" t="e">
        <f t="shared" si="32"/>
        <v>#N/A</v>
      </c>
      <c r="K327" s="168"/>
      <c r="L327" s="169"/>
    </row>
    <row r="328" spans="1:12" ht="15" customHeight="1" x14ac:dyDescent="0.25">
      <c r="A328" s="176" t="s">
        <v>60</v>
      </c>
      <c r="B328" s="187">
        <f t="shared" si="37"/>
        <v>55</v>
      </c>
      <c r="C328" s="135" t="s">
        <v>139</v>
      </c>
      <c r="D328" s="167">
        <f>VLOOKUP(C328,Unités!A:B,2,FALSE)</f>
        <v>106</v>
      </c>
      <c r="F328" s="135" t="s">
        <v>94</v>
      </c>
      <c r="G328" s="134">
        <v>1</v>
      </c>
      <c r="H328" s="168" t="str">
        <f t="shared" si="31"/>
        <v>Bidon, petit</v>
      </c>
      <c r="I328" s="167" t="str">
        <f t="shared" si="32"/>
        <v>1061</v>
      </c>
      <c r="K328" s="168"/>
      <c r="L328" s="169"/>
    </row>
    <row r="329" spans="1:12" ht="15" customHeight="1" x14ac:dyDescent="0.25">
      <c r="A329" s="176" t="s">
        <v>60</v>
      </c>
      <c r="B329" s="187">
        <f t="shared" si="37"/>
        <v>55</v>
      </c>
      <c r="C329" s="135" t="s">
        <v>139</v>
      </c>
      <c r="D329" s="167">
        <f>VLOOKUP(C329,Unités!A:B,2,FALSE)</f>
        <v>106</v>
      </c>
      <c r="F329" s="135" t="s">
        <v>97</v>
      </c>
      <c r="G329" s="134">
        <v>2</v>
      </c>
      <c r="H329" s="168" t="str">
        <f t="shared" si="31"/>
        <v>Bidon, moyen</v>
      </c>
      <c r="I329" s="167" t="str">
        <f t="shared" si="32"/>
        <v>1062</v>
      </c>
      <c r="K329" s="168"/>
      <c r="L329" s="169"/>
    </row>
    <row r="330" spans="1:12" ht="15" customHeight="1" x14ac:dyDescent="0.25">
      <c r="A330" s="176" t="s">
        <v>60</v>
      </c>
      <c r="B330" s="187">
        <f t="shared" si="37"/>
        <v>55</v>
      </c>
      <c r="C330" s="135" t="s">
        <v>139</v>
      </c>
      <c r="D330" s="167">
        <f>VLOOKUP(C330,Unités!A:B,2,FALSE)</f>
        <v>106</v>
      </c>
      <c r="F330" s="135" t="s">
        <v>96</v>
      </c>
      <c r="G330" s="134">
        <v>3</v>
      </c>
      <c r="H330" s="168" t="str">
        <f t="shared" si="31"/>
        <v>Bidon, grand</v>
      </c>
      <c r="I330" s="167" t="str">
        <f t="shared" si="32"/>
        <v>1063</v>
      </c>
      <c r="K330" s="168"/>
      <c r="L330" s="169"/>
    </row>
    <row r="331" spans="1:12" ht="15" customHeight="1" x14ac:dyDescent="0.25">
      <c r="A331" s="176" t="s">
        <v>60</v>
      </c>
      <c r="B331" s="187">
        <f t="shared" si="37"/>
        <v>55</v>
      </c>
      <c r="C331" s="135" t="s">
        <v>223</v>
      </c>
      <c r="D331" s="167">
        <f>VLOOKUP(C331,Unités!A:B,2,FALSE)</f>
        <v>113</v>
      </c>
      <c r="F331" s="135" t="s">
        <v>94</v>
      </c>
      <c r="G331" s="134">
        <v>1</v>
      </c>
      <c r="H331" s="168" t="str">
        <f t="shared" si="31"/>
        <v>Bouteille, petit</v>
      </c>
      <c r="I331" s="167" t="str">
        <f t="shared" si="32"/>
        <v>1131</v>
      </c>
      <c r="K331" s="168"/>
      <c r="L331" s="169"/>
    </row>
    <row r="332" spans="1:12" ht="15" customHeight="1" x14ac:dyDescent="0.25">
      <c r="A332" s="176" t="s">
        <v>60</v>
      </c>
      <c r="B332" s="187">
        <f t="shared" si="37"/>
        <v>55</v>
      </c>
      <c r="C332" s="135" t="s">
        <v>223</v>
      </c>
      <c r="D332" s="167">
        <f>VLOOKUP(C332,Unités!A:B,2,FALSE)</f>
        <v>113</v>
      </c>
      <c r="F332" s="135" t="s">
        <v>97</v>
      </c>
      <c r="G332" s="134">
        <v>2</v>
      </c>
      <c r="H332" s="168" t="str">
        <f t="shared" si="31"/>
        <v>Bouteille, moyen</v>
      </c>
      <c r="I332" s="167" t="str">
        <f t="shared" si="32"/>
        <v>1132</v>
      </c>
      <c r="K332" s="168"/>
      <c r="L332" s="169"/>
    </row>
    <row r="333" spans="1:12" ht="15" customHeight="1" x14ac:dyDescent="0.25">
      <c r="A333" s="176" t="s">
        <v>60</v>
      </c>
      <c r="B333" s="187">
        <f t="shared" si="37"/>
        <v>55</v>
      </c>
      <c r="C333" s="135" t="s">
        <v>223</v>
      </c>
      <c r="D333" s="167">
        <f>VLOOKUP(C333,Unités!A:B,2,FALSE)</f>
        <v>113</v>
      </c>
      <c r="F333" s="135" t="s">
        <v>96</v>
      </c>
      <c r="G333" s="134">
        <v>3</v>
      </c>
      <c r="H333" s="168" t="str">
        <f t="shared" si="31"/>
        <v>Bouteille, grand</v>
      </c>
      <c r="I333" s="167" t="str">
        <f t="shared" si="32"/>
        <v>1133</v>
      </c>
      <c r="K333" s="168"/>
      <c r="L333" s="169"/>
    </row>
    <row r="334" spans="1:12" ht="15" customHeight="1" x14ac:dyDescent="0.25">
      <c r="A334" s="176" t="s">
        <v>61</v>
      </c>
      <c r="B334" s="187">
        <f>B321+1</f>
        <v>56</v>
      </c>
      <c r="C334" s="135" t="s">
        <v>78</v>
      </c>
      <c r="D334" s="167">
        <f>VLOOKUP(C334,Unités!A:B,2,FALSE)</f>
        <v>101</v>
      </c>
      <c r="F334" s="135" t="s">
        <v>109</v>
      </c>
      <c r="G334" s="134">
        <v>0</v>
      </c>
      <c r="H334" s="168" t="str">
        <f t="shared" si="31"/>
        <v>Litre</v>
      </c>
      <c r="I334" s="167" t="str">
        <f t="shared" si="32"/>
        <v>1010</v>
      </c>
      <c r="K334" s="168"/>
      <c r="L334" s="169"/>
    </row>
    <row r="335" spans="1:12" ht="15" customHeight="1" x14ac:dyDescent="0.25">
      <c r="A335" s="176" t="s">
        <v>61</v>
      </c>
      <c r="B335" s="187">
        <f>B334</f>
        <v>56</v>
      </c>
      <c r="C335" s="135" t="s">
        <v>101</v>
      </c>
      <c r="D335" s="167" t="e">
        <f>VLOOKUP(C335,Unités!A:B,2,FALSE)</f>
        <v>#N/A</v>
      </c>
      <c r="F335" s="135" t="s">
        <v>94</v>
      </c>
      <c r="G335" s="134">
        <v>1</v>
      </c>
      <c r="H335" s="168" t="str">
        <f t="shared" si="31"/>
        <v>Sachet, petit</v>
      </c>
      <c r="I335" s="167" t="e">
        <f t="shared" si="32"/>
        <v>#N/A</v>
      </c>
      <c r="K335" s="168"/>
      <c r="L335" s="169"/>
    </row>
    <row r="336" spans="1:12" ht="15" customHeight="1" x14ac:dyDescent="0.25">
      <c r="A336" s="176" t="s">
        <v>61</v>
      </c>
      <c r="B336" s="187">
        <f t="shared" ref="B336:B346" si="38">B335</f>
        <v>56</v>
      </c>
      <c r="C336" s="135" t="s">
        <v>101</v>
      </c>
      <c r="D336" s="167" t="e">
        <f>VLOOKUP(C336,Unités!A:B,2,FALSE)</f>
        <v>#N/A</v>
      </c>
      <c r="F336" s="135" t="s">
        <v>97</v>
      </c>
      <c r="G336" s="134">
        <v>2</v>
      </c>
      <c r="H336" s="168" t="str">
        <f t="shared" si="31"/>
        <v>Sachet, moyen</v>
      </c>
      <c r="I336" s="167" t="e">
        <f t="shared" si="32"/>
        <v>#N/A</v>
      </c>
      <c r="K336" s="168"/>
      <c r="L336" s="169"/>
    </row>
    <row r="337" spans="1:12" ht="15" customHeight="1" x14ac:dyDescent="0.25">
      <c r="A337" s="176" t="s">
        <v>61</v>
      </c>
      <c r="B337" s="187">
        <f t="shared" si="38"/>
        <v>56</v>
      </c>
      <c r="C337" s="135" t="s">
        <v>101</v>
      </c>
      <c r="D337" s="167" t="e">
        <f>VLOOKUP(C337,Unités!A:B,2,FALSE)</f>
        <v>#N/A</v>
      </c>
      <c r="F337" s="135" t="s">
        <v>96</v>
      </c>
      <c r="G337" s="134">
        <v>3</v>
      </c>
      <c r="H337" s="168" t="str">
        <f t="shared" si="31"/>
        <v>Sachet, grand</v>
      </c>
      <c r="I337" s="167" t="e">
        <f t="shared" si="32"/>
        <v>#N/A</v>
      </c>
      <c r="K337" s="168"/>
    </row>
    <row r="338" spans="1:12" ht="15" customHeight="1" x14ac:dyDescent="0.25">
      <c r="A338" s="176" t="s">
        <v>61</v>
      </c>
      <c r="B338" s="187">
        <f t="shared" si="38"/>
        <v>56</v>
      </c>
      <c r="C338" s="135" t="s">
        <v>137</v>
      </c>
      <c r="D338" s="167" t="e">
        <f>VLOOKUP(C338,Unités!A:B,2,FALSE)</f>
        <v>#N/A</v>
      </c>
      <c r="F338" s="135" t="s">
        <v>94</v>
      </c>
      <c r="G338" s="134">
        <v>1</v>
      </c>
      <c r="H338" s="168" t="str">
        <f t="shared" si="31"/>
        <v>Verre, petit</v>
      </c>
      <c r="I338" s="167" t="e">
        <f t="shared" si="32"/>
        <v>#N/A</v>
      </c>
      <c r="K338" s="168"/>
    </row>
    <row r="339" spans="1:12" ht="15" customHeight="1" x14ac:dyDescent="0.25">
      <c r="A339" s="176" t="s">
        <v>61</v>
      </c>
      <c r="B339" s="187">
        <f t="shared" si="38"/>
        <v>56</v>
      </c>
      <c r="C339" s="135" t="s">
        <v>137</v>
      </c>
      <c r="D339" s="167" t="e">
        <f>VLOOKUP(C339,Unités!A:B,2,FALSE)</f>
        <v>#N/A</v>
      </c>
      <c r="F339" s="135" t="s">
        <v>97</v>
      </c>
      <c r="G339" s="134">
        <v>2</v>
      </c>
      <c r="H339" s="168" t="str">
        <f t="shared" si="31"/>
        <v>Verre, moyen</v>
      </c>
      <c r="I339" s="167" t="e">
        <f t="shared" si="32"/>
        <v>#N/A</v>
      </c>
      <c r="K339" s="168"/>
      <c r="L339" s="169"/>
    </row>
    <row r="340" spans="1:12" ht="15" customHeight="1" x14ac:dyDescent="0.25">
      <c r="A340" s="176" t="s">
        <v>61</v>
      </c>
      <c r="B340" s="187">
        <f t="shared" si="38"/>
        <v>56</v>
      </c>
      <c r="C340" s="135" t="s">
        <v>137</v>
      </c>
      <c r="D340" s="167" t="e">
        <f>VLOOKUP(C340,Unités!A:B,2,FALSE)</f>
        <v>#N/A</v>
      </c>
      <c r="F340" s="135" t="s">
        <v>96</v>
      </c>
      <c r="G340" s="134">
        <v>3</v>
      </c>
      <c r="H340" s="168" t="str">
        <f t="shared" si="31"/>
        <v>Verre, grand</v>
      </c>
      <c r="I340" s="167" t="e">
        <f t="shared" si="32"/>
        <v>#N/A</v>
      </c>
      <c r="K340" s="168"/>
      <c r="L340" s="169"/>
    </row>
    <row r="341" spans="1:12" ht="15" customHeight="1" x14ac:dyDescent="0.25">
      <c r="A341" s="176" t="s">
        <v>61</v>
      </c>
      <c r="B341" s="187">
        <f t="shared" si="38"/>
        <v>56</v>
      </c>
      <c r="C341" s="135" t="s">
        <v>139</v>
      </c>
      <c r="D341" s="167">
        <f>VLOOKUP(C341,Unités!A:B,2,FALSE)</f>
        <v>106</v>
      </c>
      <c r="F341" s="135" t="s">
        <v>94</v>
      </c>
      <c r="G341" s="134">
        <v>1</v>
      </c>
      <c r="H341" s="168" t="str">
        <f t="shared" si="31"/>
        <v>Bidon, petit</v>
      </c>
      <c r="I341" s="167" t="str">
        <f t="shared" si="32"/>
        <v>1061</v>
      </c>
      <c r="K341" s="168"/>
    </row>
    <row r="342" spans="1:12" ht="15" customHeight="1" x14ac:dyDescent="0.25">
      <c r="A342" s="176" t="s">
        <v>61</v>
      </c>
      <c r="B342" s="187">
        <f t="shared" si="38"/>
        <v>56</v>
      </c>
      <c r="C342" s="135" t="s">
        <v>139</v>
      </c>
      <c r="D342" s="167">
        <f>VLOOKUP(C342,Unités!A:B,2,FALSE)</f>
        <v>106</v>
      </c>
      <c r="F342" s="135" t="s">
        <v>97</v>
      </c>
      <c r="G342" s="134">
        <v>2</v>
      </c>
      <c r="H342" s="168" t="str">
        <f t="shared" si="31"/>
        <v>Bidon, moyen</v>
      </c>
      <c r="I342" s="167" t="str">
        <f t="shared" si="32"/>
        <v>1062</v>
      </c>
      <c r="K342" s="168"/>
    </row>
    <row r="343" spans="1:12" ht="15" customHeight="1" x14ac:dyDescent="0.25">
      <c r="A343" s="176" t="s">
        <v>61</v>
      </c>
      <c r="B343" s="187">
        <f t="shared" si="38"/>
        <v>56</v>
      </c>
      <c r="C343" s="135" t="s">
        <v>139</v>
      </c>
      <c r="D343" s="167">
        <f>VLOOKUP(C343,Unités!A:B,2,FALSE)</f>
        <v>106</v>
      </c>
      <c r="F343" s="135" t="s">
        <v>96</v>
      </c>
      <c r="G343" s="134">
        <v>3</v>
      </c>
      <c r="H343" s="168" t="str">
        <f t="shared" si="31"/>
        <v>Bidon, grand</v>
      </c>
      <c r="I343" s="167" t="str">
        <f t="shared" si="32"/>
        <v>1063</v>
      </c>
      <c r="K343" s="168"/>
    </row>
    <row r="344" spans="1:12" ht="15" customHeight="1" x14ac:dyDescent="0.25">
      <c r="A344" s="176" t="s">
        <v>61</v>
      </c>
      <c r="B344" s="187">
        <f t="shared" si="38"/>
        <v>56</v>
      </c>
      <c r="C344" s="135" t="s">
        <v>223</v>
      </c>
      <c r="D344" s="167">
        <f>VLOOKUP(C344,Unités!A:B,2,FALSE)</f>
        <v>113</v>
      </c>
      <c r="F344" s="135" t="s">
        <v>94</v>
      </c>
      <c r="G344" s="134">
        <v>1</v>
      </c>
      <c r="H344" s="168" t="str">
        <f t="shared" si="31"/>
        <v>Bouteille, petit</v>
      </c>
      <c r="I344" s="167" t="str">
        <f t="shared" si="32"/>
        <v>1131</v>
      </c>
      <c r="K344" s="168"/>
    </row>
    <row r="345" spans="1:12" ht="15" customHeight="1" x14ac:dyDescent="0.25">
      <c r="A345" s="176" t="s">
        <v>61</v>
      </c>
      <c r="B345" s="187">
        <f t="shared" si="38"/>
        <v>56</v>
      </c>
      <c r="C345" s="135" t="s">
        <v>223</v>
      </c>
      <c r="D345" s="167">
        <f>VLOOKUP(C345,Unités!A:B,2,FALSE)</f>
        <v>113</v>
      </c>
      <c r="F345" s="135" t="s">
        <v>97</v>
      </c>
      <c r="G345" s="134">
        <v>2</v>
      </c>
      <c r="H345" s="168" t="str">
        <f t="shared" si="31"/>
        <v>Bouteille, moyen</v>
      </c>
      <c r="I345" s="167" t="str">
        <f t="shared" si="32"/>
        <v>1132</v>
      </c>
      <c r="K345" s="168"/>
    </row>
    <row r="346" spans="1:12" ht="15" customHeight="1" x14ac:dyDescent="0.25">
      <c r="A346" s="176" t="s">
        <v>61</v>
      </c>
      <c r="B346" s="187">
        <f t="shared" si="38"/>
        <v>56</v>
      </c>
      <c r="C346" s="135" t="s">
        <v>223</v>
      </c>
      <c r="D346" s="167">
        <f>VLOOKUP(C346,Unités!A:B,2,FALSE)</f>
        <v>113</v>
      </c>
      <c r="F346" s="135" t="s">
        <v>96</v>
      </c>
      <c r="G346" s="134">
        <v>3</v>
      </c>
      <c r="H346" s="168" t="str">
        <f t="shared" si="31"/>
        <v>Bouteille, grand</v>
      </c>
      <c r="I346" s="167" t="str">
        <f t="shared" si="32"/>
        <v>1133</v>
      </c>
      <c r="K346" s="168"/>
    </row>
    <row r="347" spans="1:12" ht="15" customHeight="1" x14ac:dyDescent="0.25">
      <c r="A347" s="176" t="s">
        <v>162</v>
      </c>
      <c r="B347" s="187">
        <f>B334+1</f>
        <v>57</v>
      </c>
      <c r="C347" s="135" t="s">
        <v>78</v>
      </c>
      <c r="D347" s="167">
        <f>VLOOKUP(C347,Unités!A:B,2,FALSE)</f>
        <v>101</v>
      </c>
      <c r="F347" s="135" t="s">
        <v>109</v>
      </c>
      <c r="G347" s="134">
        <v>0</v>
      </c>
      <c r="H347" s="168" t="str">
        <f t="shared" si="31"/>
        <v>Litre</v>
      </c>
      <c r="I347" s="167" t="str">
        <f t="shared" si="32"/>
        <v>1010</v>
      </c>
      <c r="K347" s="168"/>
    </row>
    <row r="348" spans="1:12" ht="15" customHeight="1" x14ac:dyDescent="0.25">
      <c r="A348" s="176" t="s">
        <v>162</v>
      </c>
      <c r="B348" s="187">
        <f>B347</f>
        <v>57</v>
      </c>
      <c r="C348" s="135" t="s">
        <v>101</v>
      </c>
      <c r="D348" s="167" t="e">
        <f>VLOOKUP(C348,Unités!A:B,2,FALSE)</f>
        <v>#N/A</v>
      </c>
      <c r="F348" s="135" t="s">
        <v>94</v>
      </c>
      <c r="G348" s="134">
        <v>1</v>
      </c>
      <c r="H348" s="168" t="str">
        <f t="shared" si="31"/>
        <v>Sachet, petit</v>
      </c>
      <c r="I348" s="167" t="e">
        <f t="shared" si="32"/>
        <v>#N/A</v>
      </c>
      <c r="K348" s="168"/>
      <c r="L348" s="169"/>
    </row>
    <row r="349" spans="1:12" ht="15" customHeight="1" x14ac:dyDescent="0.25">
      <c r="A349" s="176" t="s">
        <v>162</v>
      </c>
      <c r="B349" s="187">
        <f t="shared" ref="B349:B359" si="39">B348</f>
        <v>57</v>
      </c>
      <c r="C349" s="135" t="s">
        <v>101</v>
      </c>
      <c r="D349" s="167" t="e">
        <f>VLOOKUP(C349,Unités!A:B,2,FALSE)</f>
        <v>#N/A</v>
      </c>
      <c r="F349" s="135" t="s">
        <v>97</v>
      </c>
      <c r="G349" s="134">
        <v>2</v>
      </c>
      <c r="H349" s="168" t="str">
        <f t="shared" si="31"/>
        <v>Sachet, moyen</v>
      </c>
      <c r="I349" s="167" t="e">
        <f t="shared" si="32"/>
        <v>#N/A</v>
      </c>
      <c r="K349" s="168"/>
      <c r="L349" s="169"/>
    </row>
    <row r="350" spans="1:12" ht="15" customHeight="1" x14ac:dyDescent="0.25">
      <c r="A350" s="176" t="s">
        <v>162</v>
      </c>
      <c r="B350" s="187">
        <f t="shared" si="39"/>
        <v>57</v>
      </c>
      <c r="C350" s="135" t="s">
        <v>101</v>
      </c>
      <c r="D350" s="167" t="e">
        <f>VLOOKUP(C350,Unités!A:B,2,FALSE)</f>
        <v>#N/A</v>
      </c>
      <c r="F350" s="135" t="s">
        <v>96</v>
      </c>
      <c r="G350" s="134">
        <v>3</v>
      </c>
      <c r="H350" s="168" t="str">
        <f t="shared" si="31"/>
        <v>Sachet, grand</v>
      </c>
      <c r="I350" s="167" t="e">
        <f t="shared" si="32"/>
        <v>#N/A</v>
      </c>
      <c r="K350" s="168"/>
      <c r="L350" s="169"/>
    </row>
    <row r="351" spans="1:12" ht="15" customHeight="1" x14ac:dyDescent="0.25">
      <c r="A351" s="176" t="s">
        <v>162</v>
      </c>
      <c r="B351" s="187">
        <f t="shared" si="39"/>
        <v>57</v>
      </c>
      <c r="C351" s="135" t="s">
        <v>137</v>
      </c>
      <c r="D351" s="167" t="e">
        <f>VLOOKUP(C351,Unités!A:B,2,FALSE)</f>
        <v>#N/A</v>
      </c>
      <c r="F351" s="135" t="s">
        <v>94</v>
      </c>
      <c r="G351" s="134">
        <v>1</v>
      </c>
      <c r="H351" s="168" t="str">
        <f t="shared" si="31"/>
        <v>Verre, petit</v>
      </c>
      <c r="I351" s="167" t="e">
        <f t="shared" si="32"/>
        <v>#N/A</v>
      </c>
      <c r="K351" s="168"/>
    </row>
    <row r="352" spans="1:12" ht="15" customHeight="1" x14ac:dyDescent="0.25">
      <c r="A352" s="176" t="s">
        <v>162</v>
      </c>
      <c r="B352" s="187">
        <f t="shared" si="39"/>
        <v>57</v>
      </c>
      <c r="C352" s="135" t="s">
        <v>137</v>
      </c>
      <c r="D352" s="167" t="e">
        <f>VLOOKUP(C352,Unités!A:B,2,FALSE)</f>
        <v>#N/A</v>
      </c>
      <c r="F352" s="135" t="s">
        <v>97</v>
      </c>
      <c r="G352" s="134">
        <v>2</v>
      </c>
      <c r="H352" s="168" t="str">
        <f t="shared" si="31"/>
        <v>Verre, moyen</v>
      </c>
      <c r="I352" s="167" t="e">
        <f t="shared" si="32"/>
        <v>#N/A</v>
      </c>
      <c r="K352" s="168"/>
    </row>
    <row r="353" spans="1:12" ht="15" customHeight="1" x14ac:dyDescent="0.25">
      <c r="A353" s="176" t="s">
        <v>162</v>
      </c>
      <c r="B353" s="187">
        <f t="shared" si="39"/>
        <v>57</v>
      </c>
      <c r="C353" s="135" t="s">
        <v>137</v>
      </c>
      <c r="D353" s="167" t="e">
        <f>VLOOKUP(C353,Unités!A:B,2,FALSE)</f>
        <v>#N/A</v>
      </c>
      <c r="F353" s="135" t="s">
        <v>96</v>
      </c>
      <c r="G353" s="134">
        <v>3</v>
      </c>
      <c r="H353" s="168" t="str">
        <f t="shared" si="31"/>
        <v>Verre, grand</v>
      </c>
      <c r="I353" s="167" t="e">
        <f t="shared" si="32"/>
        <v>#N/A</v>
      </c>
      <c r="K353" s="168"/>
    </row>
    <row r="354" spans="1:12" ht="15" customHeight="1" x14ac:dyDescent="0.25">
      <c r="A354" s="176" t="s">
        <v>162</v>
      </c>
      <c r="B354" s="187">
        <f t="shared" si="39"/>
        <v>57</v>
      </c>
      <c r="C354" s="135" t="s">
        <v>139</v>
      </c>
      <c r="D354" s="167">
        <f>VLOOKUP(C354,Unités!A:B,2,FALSE)</f>
        <v>106</v>
      </c>
      <c r="F354" s="135" t="s">
        <v>94</v>
      </c>
      <c r="G354" s="134">
        <v>1</v>
      </c>
      <c r="H354" s="168" t="str">
        <f t="shared" si="31"/>
        <v>Bidon, petit</v>
      </c>
      <c r="I354" s="167" t="str">
        <f t="shared" si="32"/>
        <v>1061</v>
      </c>
      <c r="K354" s="168"/>
    </row>
    <row r="355" spans="1:12" ht="15" customHeight="1" x14ac:dyDescent="0.25">
      <c r="A355" s="176" t="s">
        <v>162</v>
      </c>
      <c r="B355" s="187">
        <f t="shared" si="39"/>
        <v>57</v>
      </c>
      <c r="C355" s="135" t="s">
        <v>139</v>
      </c>
      <c r="D355" s="167">
        <f>VLOOKUP(C355,Unités!A:B,2,FALSE)</f>
        <v>106</v>
      </c>
      <c r="F355" s="135" t="s">
        <v>97</v>
      </c>
      <c r="G355" s="134">
        <v>2</v>
      </c>
      <c r="H355" s="168" t="str">
        <f t="shared" si="31"/>
        <v>Bidon, moyen</v>
      </c>
      <c r="I355" s="167" t="str">
        <f t="shared" si="32"/>
        <v>1062</v>
      </c>
      <c r="K355" s="168"/>
      <c r="L355" s="169"/>
    </row>
    <row r="356" spans="1:12" ht="15" customHeight="1" x14ac:dyDescent="0.25">
      <c r="A356" s="176" t="s">
        <v>162</v>
      </c>
      <c r="B356" s="187">
        <f t="shared" si="39"/>
        <v>57</v>
      </c>
      <c r="C356" s="135" t="s">
        <v>139</v>
      </c>
      <c r="D356" s="167">
        <f>VLOOKUP(C356,Unités!A:B,2,FALSE)</f>
        <v>106</v>
      </c>
      <c r="F356" s="135" t="s">
        <v>96</v>
      </c>
      <c r="G356" s="134">
        <v>3</v>
      </c>
      <c r="H356" s="168" t="str">
        <f t="shared" si="31"/>
        <v>Bidon, grand</v>
      </c>
      <c r="I356" s="167" t="str">
        <f t="shared" si="32"/>
        <v>1063</v>
      </c>
      <c r="K356" s="168"/>
      <c r="L356" s="169"/>
    </row>
    <row r="357" spans="1:12" ht="15" customHeight="1" x14ac:dyDescent="0.25">
      <c r="A357" s="176" t="s">
        <v>162</v>
      </c>
      <c r="B357" s="187">
        <f t="shared" si="39"/>
        <v>57</v>
      </c>
      <c r="C357" s="135" t="s">
        <v>223</v>
      </c>
      <c r="D357" s="167">
        <f>VLOOKUP(C357,Unités!A:B,2,FALSE)</f>
        <v>113</v>
      </c>
      <c r="F357" s="135" t="s">
        <v>94</v>
      </c>
      <c r="G357" s="134">
        <v>1</v>
      </c>
      <c r="H357" s="168" t="str">
        <f t="shared" si="31"/>
        <v>Bouteille, petit</v>
      </c>
      <c r="I357" s="167" t="str">
        <f t="shared" si="32"/>
        <v>1131</v>
      </c>
      <c r="K357" s="168"/>
    </row>
    <row r="358" spans="1:12" ht="15" customHeight="1" x14ac:dyDescent="0.25">
      <c r="A358" s="176" t="s">
        <v>162</v>
      </c>
      <c r="B358" s="187">
        <f t="shared" si="39"/>
        <v>57</v>
      </c>
      <c r="C358" s="135" t="s">
        <v>223</v>
      </c>
      <c r="D358" s="167">
        <f>VLOOKUP(C358,Unités!A:B,2,FALSE)</f>
        <v>113</v>
      </c>
      <c r="F358" s="135" t="s">
        <v>97</v>
      </c>
      <c r="G358" s="134">
        <v>2</v>
      </c>
      <c r="H358" s="168" t="str">
        <f t="shared" si="31"/>
        <v>Bouteille, moyen</v>
      </c>
      <c r="I358" s="167" t="str">
        <f t="shared" si="32"/>
        <v>1132</v>
      </c>
      <c r="K358" s="168"/>
    </row>
    <row r="359" spans="1:12" ht="15" customHeight="1" x14ac:dyDescent="0.25">
      <c r="A359" s="176" t="s">
        <v>162</v>
      </c>
      <c r="B359" s="187">
        <f t="shared" si="39"/>
        <v>57</v>
      </c>
      <c r="C359" s="135" t="s">
        <v>223</v>
      </c>
      <c r="D359" s="167">
        <f>VLOOKUP(C359,Unités!A:B,2,FALSE)</f>
        <v>113</v>
      </c>
      <c r="F359" s="135" t="s">
        <v>96</v>
      </c>
      <c r="G359" s="134">
        <v>3</v>
      </c>
      <c r="H359" s="168" t="str">
        <f t="shared" si="31"/>
        <v>Bouteille, grand</v>
      </c>
      <c r="I359" s="167" t="str">
        <f t="shared" si="32"/>
        <v>1133</v>
      </c>
      <c r="K359" s="168"/>
    </row>
    <row r="360" spans="1:12" ht="15" customHeight="1" x14ac:dyDescent="0.25">
      <c r="A360" s="176" t="s">
        <v>163</v>
      </c>
      <c r="B360" s="187">
        <f>B347+1</f>
        <v>58</v>
      </c>
      <c r="C360" s="135" t="s">
        <v>78</v>
      </c>
      <c r="D360" s="167">
        <f>VLOOKUP(C360,Unités!A:B,2,FALSE)</f>
        <v>101</v>
      </c>
      <c r="F360" s="135" t="s">
        <v>109</v>
      </c>
      <c r="G360" s="134">
        <v>0</v>
      </c>
      <c r="H360" s="168" t="str">
        <f t="shared" si="31"/>
        <v>Litre</v>
      </c>
      <c r="I360" s="167" t="str">
        <f t="shared" si="32"/>
        <v>1010</v>
      </c>
      <c r="K360" s="168"/>
    </row>
    <row r="361" spans="1:12" ht="15" customHeight="1" x14ac:dyDescent="0.25">
      <c r="A361" s="176" t="s">
        <v>163</v>
      </c>
      <c r="B361" s="187">
        <f>B360</f>
        <v>58</v>
      </c>
      <c r="C361" s="135" t="s">
        <v>101</v>
      </c>
      <c r="D361" s="167" t="e">
        <f>VLOOKUP(C361,Unités!A:B,2,FALSE)</f>
        <v>#N/A</v>
      </c>
      <c r="F361" s="135" t="s">
        <v>94</v>
      </c>
      <c r="G361" s="134">
        <v>1</v>
      </c>
      <c r="H361" s="168" t="str">
        <f t="shared" si="31"/>
        <v>Sachet, petit</v>
      </c>
      <c r="I361" s="167" t="e">
        <f t="shared" si="32"/>
        <v>#N/A</v>
      </c>
      <c r="K361" s="168"/>
      <c r="L361" s="169"/>
    </row>
    <row r="362" spans="1:12" ht="15" customHeight="1" x14ac:dyDescent="0.25">
      <c r="A362" s="176" t="s">
        <v>163</v>
      </c>
      <c r="B362" s="187">
        <f t="shared" ref="B362:B372" si="40">B361</f>
        <v>58</v>
      </c>
      <c r="C362" s="135" t="s">
        <v>101</v>
      </c>
      <c r="D362" s="167" t="e">
        <f>VLOOKUP(C362,Unités!A:B,2,FALSE)</f>
        <v>#N/A</v>
      </c>
      <c r="F362" s="135" t="s">
        <v>97</v>
      </c>
      <c r="G362" s="134">
        <v>2</v>
      </c>
      <c r="H362" s="168" t="str">
        <f t="shared" si="31"/>
        <v>Sachet, moyen</v>
      </c>
      <c r="I362" s="167" t="e">
        <f t="shared" si="32"/>
        <v>#N/A</v>
      </c>
      <c r="K362" s="168"/>
      <c r="L362" s="169"/>
    </row>
    <row r="363" spans="1:12" ht="15" customHeight="1" x14ac:dyDescent="0.25">
      <c r="A363" s="176" t="s">
        <v>163</v>
      </c>
      <c r="B363" s="187">
        <f t="shared" si="40"/>
        <v>58</v>
      </c>
      <c r="C363" s="135" t="s">
        <v>101</v>
      </c>
      <c r="D363" s="167" t="e">
        <f>VLOOKUP(C363,Unités!A:B,2,FALSE)</f>
        <v>#N/A</v>
      </c>
      <c r="F363" s="135" t="s">
        <v>96</v>
      </c>
      <c r="G363" s="134">
        <v>3</v>
      </c>
      <c r="H363" s="168" t="str">
        <f t="shared" ref="H363:H413" si="41">CONCATENATE(C363,IF(F363="N/A","",CONCATENATE(", ",F363)))</f>
        <v>Sachet, grand</v>
      </c>
      <c r="I363" s="167" t="e">
        <f t="shared" ref="I363:I413" si="42">CONCATENATE(D363,G363)</f>
        <v>#N/A</v>
      </c>
      <c r="K363" s="168"/>
    </row>
    <row r="364" spans="1:12" ht="15" customHeight="1" x14ac:dyDescent="0.25">
      <c r="A364" s="176" t="s">
        <v>163</v>
      </c>
      <c r="B364" s="187">
        <f t="shared" si="40"/>
        <v>58</v>
      </c>
      <c r="C364" s="135" t="s">
        <v>137</v>
      </c>
      <c r="D364" s="167" t="e">
        <f>VLOOKUP(C364,Unités!A:B,2,FALSE)</f>
        <v>#N/A</v>
      </c>
      <c r="F364" s="135" t="s">
        <v>94</v>
      </c>
      <c r="G364" s="134">
        <v>1</v>
      </c>
      <c r="H364" s="168" t="str">
        <f t="shared" si="41"/>
        <v>Verre, petit</v>
      </c>
      <c r="I364" s="167" t="e">
        <f t="shared" si="42"/>
        <v>#N/A</v>
      </c>
      <c r="K364" s="168"/>
    </row>
    <row r="365" spans="1:12" ht="15" customHeight="1" x14ac:dyDescent="0.25">
      <c r="A365" s="176" t="s">
        <v>163</v>
      </c>
      <c r="B365" s="187">
        <f t="shared" si="40"/>
        <v>58</v>
      </c>
      <c r="C365" s="135" t="s">
        <v>137</v>
      </c>
      <c r="D365" s="167" t="e">
        <f>VLOOKUP(C365,Unités!A:B,2,FALSE)</f>
        <v>#N/A</v>
      </c>
      <c r="F365" s="135" t="s">
        <v>97</v>
      </c>
      <c r="G365" s="134">
        <v>2</v>
      </c>
      <c r="H365" s="168" t="str">
        <f t="shared" si="41"/>
        <v>Verre, moyen</v>
      </c>
      <c r="I365" s="167" t="e">
        <f t="shared" si="42"/>
        <v>#N/A</v>
      </c>
      <c r="K365" s="168"/>
      <c r="L365" s="169"/>
    </row>
    <row r="366" spans="1:12" ht="15" customHeight="1" x14ac:dyDescent="0.25">
      <c r="A366" s="176" t="s">
        <v>163</v>
      </c>
      <c r="B366" s="187">
        <f t="shared" si="40"/>
        <v>58</v>
      </c>
      <c r="C366" s="135" t="s">
        <v>137</v>
      </c>
      <c r="D366" s="167" t="e">
        <f>VLOOKUP(C366,Unités!A:B,2,FALSE)</f>
        <v>#N/A</v>
      </c>
      <c r="F366" s="135" t="s">
        <v>96</v>
      </c>
      <c r="G366" s="134">
        <v>3</v>
      </c>
      <c r="H366" s="168" t="str">
        <f t="shared" si="41"/>
        <v>Verre, grand</v>
      </c>
      <c r="I366" s="167" t="e">
        <f t="shared" si="42"/>
        <v>#N/A</v>
      </c>
      <c r="K366" s="168"/>
      <c r="L366" s="169"/>
    </row>
    <row r="367" spans="1:12" ht="15" customHeight="1" x14ac:dyDescent="0.25">
      <c r="A367" s="176" t="s">
        <v>163</v>
      </c>
      <c r="B367" s="187">
        <f t="shared" si="40"/>
        <v>58</v>
      </c>
      <c r="C367" s="135" t="s">
        <v>139</v>
      </c>
      <c r="D367" s="167">
        <f>VLOOKUP(C367,Unités!A:B,2,FALSE)</f>
        <v>106</v>
      </c>
      <c r="F367" s="135" t="s">
        <v>94</v>
      </c>
      <c r="G367" s="134">
        <v>1</v>
      </c>
      <c r="H367" s="168" t="str">
        <f t="shared" si="41"/>
        <v>Bidon, petit</v>
      </c>
      <c r="I367" s="167" t="str">
        <f t="shared" si="42"/>
        <v>1061</v>
      </c>
      <c r="K367" s="168"/>
    </row>
    <row r="368" spans="1:12" ht="15" customHeight="1" x14ac:dyDescent="0.25">
      <c r="A368" s="176" t="s">
        <v>163</v>
      </c>
      <c r="B368" s="187">
        <f t="shared" si="40"/>
        <v>58</v>
      </c>
      <c r="C368" s="135" t="s">
        <v>139</v>
      </c>
      <c r="D368" s="167">
        <f>VLOOKUP(C368,Unités!A:B,2,FALSE)</f>
        <v>106</v>
      </c>
      <c r="F368" s="135" t="s">
        <v>97</v>
      </c>
      <c r="G368" s="134">
        <v>2</v>
      </c>
      <c r="H368" s="168" t="str">
        <f t="shared" si="41"/>
        <v>Bidon, moyen</v>
      </c>
      <c r="I368" s="167" t="str">
        <f t="shared" si="42"/>
        <v>1062</v>
      </c>
      <c r="K368" s="168"/>
      <c r="L368" s="169"/>
    </row>
    <row r="369" spans="1:12" ht="15" customHeight="1" x14ac:dyDescent="0.25">
      <c r="A369" s="176" t="s">
        <v>163</v>
      </c>
      <c r="B369" s="187">
        <f t="shared" si="40"/>
        <v>58</v>
      </c>
      <c r="C369" s="135" t="s">
        <v>139</v>
      </c>
      <c r="D369" s="167">
        <f>VLOOKUP(C369,Unités!A:B,2,FALSE)</f>
        <v>106</v>
      </c>
      <c r="F369" s="135" t="s">
        <v>96</v>
      </c>
      <c r="G369" s="134">
        <v>3</v>
      </c>
      <c r="H369" s="168" t="str">
        <f t="shared" si="41"/>
        <v>Bidon, grand</v>
      </c>
      <c r="I369" s="167" t="str">
        <f t="shared" si="42"/>
        <v>1063</v>
      </c>
      <c r="K369" s="168"/>
      <c r="L369" s="169"/>
    </row>
    <row r="370" spans="1:12" ht="15" customHeight="1" x14ac:dyDescent="0.25">
      <c r="A370" s="176" t="s">
        <v>163</v>
      </c>
      <c r="B370" s="187">
        <f t="shared" si="40"/>
        <v>58</v>
      </c>
      <c r="C370" s="135" t="s">
        <v>223</v>
      </c>
      <c r="D370" s="167">
        <f>VLOOKUP(C370,Unités!A:B,2,FALSE)</f>
        <v>113</v>
      </c>
      <c r="F370" s="135" t="s">
        <v>94</v>
      </c>
      <c r="G370" s="134">
        <v>1</v>
      </c>
      <c r="H370" s="168" t="str">
        <f t="shared" si="41"/>
        <v>Bouteille, petit</v>
      </c>
      <c r="I370" s="167" t="str">
        <f t="shared" si="42"/>
        <v>1131</v>
      </c>
      <c r="K370" s="168"/>
      <c r="L370" s="169"/>
    </row>
    <row r="371" spans="1:12" ht="15" customHeight="1" x14ac:dyDescent="0.25">
      <c r="A371" s="176" t="s">
        <v>163</v>
      </c>
      <c r="B371" s="187">
        <f t="shared" si="40"/>
        <v>58</v>
      </c>
      <c r="C371" s="135" t="s">
        <v>223</v>
      </c>
      <c r="D371" s="167">
        <f>VLOOKUP(C371,Unités!A:B,2,FALSE)</f>
        <v>113</v>
      </c>
      <c r="F371" s="135" t="s">
        <v>97</v>
      </c>
      <c r="G371" s="134">
        <v>2</v>
      </c>
      <c r="H371" s="168" t="str">
        <f t="shared" si="41"/>
        <v>Bouteille, moyen</v>
      </c>
      <c r="I371" s="167" t="str">
        <f t="shared" si="42"/>
        <v>1132</v>
      </c>
      <c r="K371" s="168"/>
      <c r="L371" s="169"/>
    </row>
    <row r="372" spans="1:12" ht="15" customHeight="1" x14ac:dyDescent="0.25">
      <c r="A372" s="176" t="s">
        <v>163</v>
      </c>
      <c r="B372" s="187">
        <f t="shared" si="40"/>
        <v>58</v>
      </c>
      <c r="C372" s="135" t="s">
        <v>223</v>
      </c>
      <c r="D372" s="167">
        <f>VLOOKUP(C372,Unités!A:B,2,FALSE)</f>
        <v>113</v>
      </c>
      <c r="F372" s="135" t="s">
        <v>96</v>
      </c>
      <c r="G372" s="134">
        <v>3</v>
      </c>
      <c r="H372" s="168" t="str">
        <f t="shared" si="41"/>
        <v>Bouteille, grand</v>
      </c>
      <c r="I372" s="167" t="str">
        <f t="shared" si="42"/>
        <v>1133</v>
      </c>
      <c r="K372" s="168"/>
      <c r="L372" s="169"/>
    </row>
    <row r="373" spans="1:12" ht="15" customHeight="1" x14ac:dyDescent="0.25">
      <c r="A373" s="177" t="s">
        <v>164</v>
      </c>
      <c r="B373" s="187" t="s">
        <v>232</v>
      </c>
      <c r="D373" s="167" t="e">
        <f>VLOOKUP(C373,Unités!A:B,2,FALSE)</f>
        <v>#N/A</v>
      </c>
      <c r="G373" s="134"/>
      <c r="H373" s="168" t="str">
        <f t="shared" si="41"/>
        <v xml:space="preserve">, </v>
      </c>
      <c r="I373" s="167" t="e">
        <f t="shared" si="42"/>
        <v>#N/A</v>
      </c>
      <c r="K373" s="168"/>
      <c r="L373" s="169"/>
    </row>
    <row r="374" spans="1:12" ht="15" customHeight="1" x14ac:dyDescent="0.25">
      <c r="A374" s="176" t="s">
        <v>165</v>
      </c>
      <c r="B374" s="187">
        <f>B360+2</f>
        <v>60</v>
      </c>
      <c r="C374" s="135" t="s">
        <v>77</v>
      </c>
      <c r="D374" s="167">
        <f>VLOOKUP(C374,Unités!A:B,2,FALSE)</f>
        <v>100</v>
      </c>
      <c r="F374" s="135" t="s">
        <v>109</v>
      </c>
      <c r="G374" s="134">
        <v>0</v>
      </c>
      <c r="H374" s="168" t="str">
        <f t="shared" si="41"/>
        <v>Kg</v>
      </c>
      <c r="I374" s="167" t="str">
        <f t="shared" si="42"/>
        <v>1000</v>
      </c>
      <c r="K374" s="168"/>
    </row>
    <row r="375" spans="1:12" ht="15" customHeight="1" x14ac:dyDescent="0.25">
      <c r="A375" s="176" t="s">
        <v>165</v>
      </c>
      <c r="B375" s="187">
        <f>B374</f>
        <v>60</v>
      </c>
      <c r="C375" s="135" t="s">
        <v>259</v>
      </c>
      <c r="D375" s="167" t="e">
        <f>VLOOKUP(C375,Unités!A:B,2,FALSE)</f>
        <v>#N/A</v>
      </c>
      <c r="F375" s="135" t="s">
        <v>94</v>
      </c>
      <c r="G375" s="134">
        <v>1</v>
      </c>
      <c r="H375" s="168" t="str">
        <f t="shared" si="41"/>
        <v>Unite, petit</v>
      </c>
      <c r="I375" s="167" t="e">
        <f t="shared" si="42"/>
        <v>#N/A</v>
      </c>
      <c r="K375" s="168"/>
    </row>
    <row r="376" spans="1:12" ht="15" customHeight="1" x14ac:dyDescent="0.25">
      <c r="A376" s="176" t="s">
        <v>165</v>
      </c>
      <c r="B376" s="187">
        <f t="shared" ref="B376:B383" si="43">B375</f>
        <v>60</v>
      </c>
      <c r="C376" s="135" t="s">
        <v>259</v>
      </c>
      <c r="D376" s="167" t="e">
        <f>VLOOKUP(C376,Unités!A:B,2,FALSE)</f>
        <v>#N/A</v>
      </c>
      <c r="F376" s="135" t="s">
        <v>97</v>
      </c>
      <c r="G376" s="134">
        <v>2</v>
      </c>
      <c r="H376" s="168" t="str">
        <f t="shared" si="41"/>
        <v>Unite, moyen</v>
      </c>
      <c r="I376" s="167" t="e">
        <f t="shared" si="42"/>
        <v>#N/A</v>
      </c>
      <c r="K376" s="168"/>
    </row>
    <row r="377" spans="1:12" ht="15" customHeight="1" x14ac:dyDescent="0.25">
      <c r="A377" s="176" t="s">
        <v>165</v>
      </c>
      <c r="B377" s="187">
        <f t="shared" si="43"/>
        <v>60</v>
      </c>
      <c r="C377" s="135" t="s">
        <v>259</v>
      </c>
      <c r="D377" s="167" t="e">
        <f>VLOOKUP(C377,Unités!A:B,2,FALSE)</f>
        <v>#N/A</v>
      </c>
      <c r="F377" s="135" t="s">
        <v>96</v>
      </c>
      <c r="G377" s="134">
        <v>3</v>
      </c>
      <c r="H377" s="168" t="str">
        <f t="shared" si="41"/>
        <v>Unite, grand</v>
      </c>
      <c r="I377" s="167" t="e">
        <f t="shared" si="42"/>
        <v>#N/A</v>
      </c>
      <c r="K377" s="168"/>
      <c r="L377" s="169"/>
    </row>
    <row r="378" spans="1:12" ht="15" customHeight="1" x14ac:dyDescent="0.25">
      <c r="A378" s="176" t="s">
        <v>165</v>
      </c>
      <c r="B378" s="187">
        <f t="shared" si="43"/>
        <v>60</v>
      </c>
      <c r="C378" s="135" t="s">
        <v>99</v>
      </c>
      <c r="D378" s="167" t="e">
        <f>VLOOKUP(C378,Unités!A:B,2,FALSE)</f>
        <v>#N/A</v>
      </c>
      <c r="F378" s="135" t="s">
        <v>94</v>
      </c>
      <c r="G378" s="134">
        <v>1</v>
      </c>
      <c r="H378" s="168" t="str">
        <f t="shared" si="41"/>
        <v>Tas, petit</v>
      </c>
      <c r="I378" s="167" t="e">
        <f t="shared" si="42"/>
        <v>#N/A</v>
      </c>
      <c r="K378" s="168"/>
      <c r="L378" s="169"/>
    </row>
    <row r="379" spans="1:12" ht="15" customHeight="1" x14ac:dyDescent="0.25">
      <c r="A379" s="176" t="s">
        <v>165</v>
      </c>
      <c r="B379" s="187">
        <f t="shared" si="43"/>
        <v>60</v>
      </c>
      <c r="C379" s="135" t="s">
        <v>99</v>
      </c>
      <c r="D379" s="167" t="e">
        <f>VLOOKUP(C379,Unités!A:B,2,FALSE)</f>
        <v>#N/A</v>
      </c>
      <c r="F379" s="135" t="s">
        <v>97</v>
      </c>
      <c r="G379" s="134">
        <v>2</v>
      </c>
      <c r="H379" s="168" t="str">
        <f t="shared" si="41"/>
        <v>Tas, moyen</v>
      </c>
      <c r="I379" s="167" t="e">
        <f t="shared" si="42"/>
        <v>#N/A</v>
      </c>
      <c r="K379" s="168"/>
    </row>
    <row r="380" spans="1:12" ht="15" customHeight="1" x14ac:dyDescent="0.25">
      <c r="A380" s="176" t="s">
        <v>165</v>
      </c>
      <c r="B380" s="187">
        <f t="shared" si="43"/>
        <v>60</v>
      </c>
      <c r="C380" s="135" t="s">
        <v>99</v>
      </c>
      <c r="D380" s="167" t="e">
        <f>VLOOKUP(C380,Unités!A:B,2,FALSE)</f>
        <v>#N/A</v>
      </c>
      <c r="F380" s="135" t="s">
        <v>96</v>
      </c>
      <c r="G380" s="134">
        <v>3</v>
      </c>
      <c r="H380" s="168" t="str">
        <f t="shared" si="41"/>
        <v>Tas, grand</v>
      </c>
      <c r="I380" s="167" t="e">
        <f t="shared" si="42"/>
        <v>#N/A</v>
      </c>
      <c r="K380" s="168"/>
    </row>
    <row r="381" spans="1:12" ht="15" customHeight="1" x14ac:dyDescent="0.25">
      <c r="A381" s="176" t="s">
        <v>165</v>
      </c>
      <c r="B381" s="187">
        <f t="shared" si="43"/>
        <v>60</v>
      </c>
      <c r="C381" s="135" t="s">
        <v>100</v>
      </c>
      <c r="D381" s="167" t="e">
        <f>VLOOKUP(C381,Unités!A:B,2,FALSE)</f>
        <v>#N/A</v>
      </c>
      <c r="F381" s="135" t="s">
        <v>94</v>
      </c>
      <c r="G381" s="134">
        <v>1</v>
      </c>
      <c r="H381" s="168" t="str">
        <f t="shared" si="41"/>
        <v>Panier, petit</v>
      </c>
      <c r="I381" s="167" t="e">
        <f t="shared" si="42"/>
        <v>#N/A</v>
      </c>
      <c r="K381" s="168"/>
    </row>
    <row r="382" spans="1:12" ht="15" customHeight="1" x14ac:dyDescent="0.25">
      <c r="A382" s="176" t="s">
        <v>165</v>
      </c>
      <c r="B382" s="187">
        <f t="shared" si="43"/>
        <v>60</v>
      </c>
      <c r="C382" s="135" t="s">
        <v>100</v>
      </c>
      <c r="D382" s="167" t="e">
        <f>VLOOKUP(C382,Unités!A:B,2,FALSE)</f>
        <v>#N/A</v>
      </c>
      <c r="F382" s="135" t="s">
        <v>97</v>
      </c>
      <c r="G382" s="134">
        <v>2</v>
      </c>
      <c r="H382" s="168" t="str">
        <f t="shared" si="41"/>
        <v>Panier, moyen</v>
      </c>
      <c r="I382" s="167" t="e">
        <f t="shared" si="42"/>
        <v>#N/A</v>
      </c>
      <c r="K382" s="168"/>
    </row>
    <row r="383" spans="1:12" ht="15" customHeight="1" x14ac:dyDescent="0.25">
      <c r="A383" s="176" t="s">
        <v>165</v>
      </c>
      <c r="B383" s="187">
        <f t="shared" si="43"/>
        <v>60</v>
      </c>
      <c r="C383" s="135" t="s">
        <v>100</v>
      </c>
      <c r="D383" s="167" t="e">
        <f>VLOOKUP(C383,Unités!A:B,2,FALSE)</f>
        <v>#N/A</v>
      </c>
      <c r="F383" s="135" t="s">
        <v>96</v>
      </c>
      <c r="G383" s="134">
        <v>3</v>
      </c>
      <c r="H383" s="168" t="str">
        <f t="shared" si="41"/>
        <v>Panier, grand</v>
      </c>
      <c r="I383" s="167" t="e">
        <f t="shared" si="42"/>
        <v>#N/A</v>
      </c>
      <c r="K383" s="168"/>
      <c r="L383" s="169"/>
    </row>
    <row r="384" spans="1:12" ht="15" customHeight="1" x14ac:dyDescent="0.25">
      <c r="A384" s="176" t="s">
        <v>166</v>
      </c>
      <c r="B384" s="187">
        <f>B374+1</f>
        <v>61</v>
      </c>
      <c r="C384" s="135" t="s">
        <v>77</v>
      </c>
      <c r="D384" s="167">
        <f>VLOOKUP(C384,Unités!A:B,2,FALSE)</f>
        <v>100</v>
      </c>
      <c r="F384" s="135" t="s">
        <v>109</v>
      </c>
      <c r="G384" s="134">
        <v>0</v>
      </c>
      <c r="H384" s="168" t="str">
        <f t="shared" si="41"/>
        <v>Kg</v>
      </c>
      <c r="I384" s="167" t="str">
        <f t="shared" si="42"/>
        <v>1000</v>
      </c>
      <c r="K384" s="168"/>
      <c r="L384" s="169"/>
    </row>
    <row r="385" spans="1:12" ht="15" customHeight="1" x14ac:dyDescent="0.25">
      <c r="A385" s="176" t="s">
        <v>166</v>
      </c>
      <c r="B385" s="187">
        <f>B384</f>
        <v>61</v>
      </c>
      <c r="C385" s="135" t="s">
        <v>259</v>
      </c>
      <c r="D385" s="167" t="e">
        <f>VLOOKUP(C385,Unités!A:B,2,FALSE)</f>
        <v>#N/A</v>
      </c>
      <c r="F385" s="135" t="s">
        <v>94</v>
      </c>
      <c r="G385" s="134">
        <v>1</v>
      </c>
      <c r="H385" s="168" t="str">
        <f t="shared" si="41"/>
        <v>Unite, petit</v>
      </c>
      <c r="I385" s="167" t="e">
        <f t="shared" si="42"/>
        <v>#N/A</v>
      </c>
      <c r="K385" s="168"/>
    </row>
    <row r="386" spans="1:12" ht="15" customHeight="1" x14ac:dyDescent="0.25">
      <c r="A386" s="176" t="s">
        <v>166</v>
      </c>
      <c r="B386" s="187">
        <f t="shared" ref="B386:B393" si="44">B385</f>
        <v>61</v>
      </c>
      <c r="C386" s="135" t="s">
        <v>259</v>
      </c>
      <c r="D386" s="167" t="e">
        <f>VLOOKUP(C386,Unités!A:B,2,FALSE)</f>
        <v>#N/A</v>
      </c>
      <c r="F386" s="135" t="s">
        <v>97</v>
      </c>
      <c r="G386" s="134">
        <v>2</v>
      </c>
      <c r="H386" s="168" t="str">
        <f t="shared" si="41"/>
        <v>Unite, moyen</v>
      </c>
      <c r="I386" s="167" t="e">
        <f t="shared" si="42"/>
        <v>#N/A</v>
      </c>
      <c r="K386" s="168"/>
    </row>
    <row r="387" spans="1:12" ht="15" customHeight="1" x14ac:dyDescent="0.25">
      <c r="A387" s="176" t="s">
        <v>166</v>
      </c>
      <c r="B387" s="187">
        <f t="shared" si="44"/>
        <v>61</v>
      </c>
      <c r="C387" s="135" t="s">
        <v>259</v>
      </c>
      <c r="D387" s="167" t="e">
        <f>VLOOKUP(C387,Unités!A:B,2,FALSE)</f>
        <v>#N/A</v>
      </c>
      <c r="F387" s="135" t="s">
        <v>96</v>
      </c>
      <c r="G387" s="134">
        <v>3</v>
      </c>
      <c r="H387" s="168" t="str">
        <f t="shared" si="41"/>
        <v>Unite, grand</v>
      </c>
      <c r="I387" s="167" t="e">
        <f t="shared" si="42"/>
        <v>#N/A</v>
      </c>
      <c r="K387" s="168"/>
    </row>
    <row r="388" spans="1:12" ht="15" customHeight="1" x14ac:dyDescent="0.25">
      <c r="A388" s="176" t="s">
        <v>166</v>
      </c>
      <c r="B388" s="187">
        <f t="shared" si="44"/>
        <v>61</v>
      </c>
      <c r="C388" s="135" t="s">
        <v>99</v>
      </c>
      <c r="D388" s="167" t="e">
        <f>VLOOKUP(C388,Unités!A:B,2,FALSE)</f>
        <v>#N/A</v>
      </c>
      <c r="F388" s="135" t="s">
        <v>94</v>
      </c>
      <c r="G388" s="134">
        <v>1</v>
      </c>
      <c r="H388" s="168" t="str">
        <f t="shared" si="41"/>
        <v>Tas, petit</v>
      </c>
      <c r="I388" s="167" t="e">
        <f t="shared" si="42"/>
        <v>#N/A</v>
      </c>
      <c r="K388" s="168"/>
    </row>
    <row r="389" spans="1:12" ht="15" customHeight="1" x14ac:dyDescent="0.25">
      <c r="A389" s="176" t="s">
        <v>166</v>
      </c>
      <c r="B389" s="187">
        <f t="shared" si="44"/>
        <v>61</v>
      </c>
      <c r="C389" s="135" t="s">
        <v>99</v>
      </c>
      <c r="D389" s="167" t="e">
        <f>VLOOKUP(C389,Unités!A:B,2,FALSE)</f>
        <v>#N/A</v>
      </c>
      <c r="F389" s="135" t="s">
        <v>97</v>
      </c>
      <c r="G389" s="134">
        <v>2</v>
      </c>
      <c r="H389" s="168" t="str">
        <f t="shared" si="41"/>
        <v>Tas, moyen</v>
      </c>
      <c r="I389" s="167" t="e">
        <f t="shared" si="42"/>
        <v>#N/A</v>
      </c>
      <c r="K389" s="168"/>
      <c r="L389" s="169"/>
    </row>
    <row r="390" spans="1:12" ht="15" customHeight="1" x14ac:dyDescent="0.25">
      <c r="A390" s="176" t="s">
        <v>166</v>
      </c>
      <c r="B390" s="187">
        <f t="shared" si="44"/>
        <v>61</v>
      </c>
      <c r="C390" s="135" t="s">
        <v>99</v>
      </c>
      <c r="D390" s="167" t="e">
        <f>VLOOKUP(C390,Unités!A:B,2,FALSE)</f>
        <v>#N/A</v>
      </c>
      <c r="F390" s="135" t="s">
        <v>96</v>
      </c>
      <c r="G390" s="134">
        <v>3</v>
      </c>
      <c r="H390" s="168" t="str">
        <f t="shared" si="41"/>
        <v>Tas, grand</v>
      </c>
      <c r="I390" s="167" t="e">
        <f t="shared" si="42"/>
        <v>#N/A</v>
      </c>
      <c r="K390" s="168"/>
      <c r="L390" s="169"/>
    </row>
    <row r="391" spans="1:12" ht="15" customHeight="1" x14ac:dyDescent="0.25">
      <c r="A391" s="176" t="s">
        <v>166</v>
      </c>
      <c r="B391" s="187">
        <f t="shared" si="44"/>
        <v>61</v>
      </c>
      <c r="C391" s="135" t="s">
        <v>100</v>
      </c>
      <c r="D391" s="167" t="e">
        <f>VLOOKUP(C391,Unités!A:B,2,FALSE)</f>
        <v>#N/A</v>
      </c>
      <c r="F391" s="135" t="s">
        <v>94</v>
      </c>
      <c r="G391" s="134">
        <v>1</v>
      </c>
      <c r="H391" s="168" t="str">
        <f t="shared" si="41"/>
        <v>Panier, petit</v>
      </c>
      <c r="I391" s="167" t="e">
        <f t="shared" si="42"/>
        <v>#N/A</v>
      </c>
      <c r="K391" s="168"/>
    </row>
    <row r="392" spans="1:12" ht="15" customHeight="1" x14ac:dyDescent="0.25">
      <c r="A392" s="176" t="s">
        <v>166</v>
      </c>
      <c r="B392" s="187">
        <f t="shared" si="44"/>
        <v>61</v>
      </c>
      <c r="C392" s="135" t="s">
        <v>100</v>
      </c>
      <c r="D392" s="167" t="e">
        <f>VLOOKUP(C392,Unités!A:B,2,FALSE)</f>
        <v>#N/A</v>
      </c>
      <c r="F392" s="135" t="s">
        <v>97</v>
      </c>
      <c r="G392" s="134">
        <v>2</v>
      </c>
      <c r="H392" s="168" t="str">
        <f t="shared" si="41"/>
        <v>Panier, moyen</v>
      </c>
      <c r="I392" s="167" t="e">
        <f t="shared" si="42"/>
        <v>#N/A</v>
      </c>
      <c r="K392" s="168"/>
    </row>
    <row r="393" spans="1:12" ht="15" customHeight="1" x14ac:dyDescent="0.25">
      <c r="A393" s="176" t="s">
        <v>166</v>
      </c>
      <c r="B393" s="187">
        <f t="shared" si="44"/>
        <v>61</v>
      </c>
      <c r="C393" s="135" t="s">
        <v>100</v>
      </c>
      <c r="D393" s="167" t="e">
        <f>VLOOKUP(C393,Unités!A:B,2,FALSE)</f>
        <v>#N/A</v>
      </c>
      <c r="F393" s="135" t="s">
        <v>96</v>
      </c>
      <c r="G393" s="134">
        <v>3</v>
      </c>
      <c r="H393" s="168" t="str">
        <f t="shared" si="41"/>
        <v>Panier, grand</v>
      </c>
      <c r="I393" s="167" t="e">
        <f t="shared" si="42"/>
        <v>#N/A</v>
      </c>
    </row>
    <row r="394" spans="1:12" ht="15" customHeight="1" x14ac:dyDescent="0.25">
      <c r="A394" s="176" t="s">
        <v>167</v>
      </c>
      <c r="B394" s="187">
        <f>B384+1</f>
        <v>62</v>
      </c>
      <c r="C394" s="135" t="s">
        <v>77</v>
      </c>
      <c r="D394" s="167">
        <f>VLOOKUP(C394,Unités!A:B,2,FALSE)</f>
        <v>100</v>
      </c>
      <c r="F394" s="135" t="s">
        <v>109</v>
      </c>
      <c r="G394" s="134">
        <v>0</v>
      </c>
      <c r="H394" s="168" t="str">
        <f t="shared" si="41"/>
        <v>Kg</v>
      </c>
      <c r="I394" s="167" t="str">
        <f t="shared" si="42"/>
        <v>1000</v>
      </c>
    </row>
    <row r="395" spans="1:12" ht="15" customHeight="1" x14ac:dyDescent="0.25">
      <c r="A395" s="176" t="s">
        <v>167</v>
      </c>
      <c r="B395" s="187">
        <f>B394</f>
        <v>62</v>
      </c>
      <c r="C395" s="135" t="s">
        <v>259</v>
      </c>
      <c r="D395" s="167" t="e">
        <f>VLOOKUP(C395,Unités!A:B,2,FALSE)</f>
        <v>#N/A</v>
      </c>
      <c r="F395" s="135" t="s">
        <v>94</v>
      </c>
      <c r="G395" s="134">
        <v>1</v>
      </c>
      <c r="H395" s="168" t="str">
        <f t="shared" si="41"/>
        <v>Unite, petit</v>
      </c>
      <c r="I395" s="167" t="e">
        <f t="shared" si="42"/>
        <v>#N/A</v>
      </c>
    </row>
    <row r="396" spans="1:12" ht="15" customHeight="1" x14ac:dyDescent="0.25">
      <c r="A396" s="176" t="s">
        <v>167</v>
      </c>
      <c r="B396" s="187">
        <f t="shared" ref="B396:B403" si="45">B395</f>
        <v>62</v>
      </c>
      <c r="C396" s="135" t="s">
        <v>259</v>
      </c>
      <c r="D396" s="167" t="e">
        <f>VLOOKUP(C396,Unités!A:B,2,FALSE)</f>
        <v>#N/A</v>
      </c>
      <c r="F396" s="135" t="s">
        <v>97</v>
      </c>
      <c r="G396" s="134">
        <v>2</v>
      </c>
      <c r="H396" s="168" t="str">
        <f t="shared" si="41"/>
        <v>Unite, moyen</v>
      </c>
      <c r="I396" s="167" t="e">
        <f t="shared" si="42"/>
        <v>#N/A</v>
      </c>
    </row>
    <row r="397" spans="1:12" ht="15" customHeight="1" x14ac:dyDescent="0.25">
      <c r="A397" s="176" t="s">
        <v>167</v>
      </c>
      <c r="B397" s="187">
        <f t="shared" si="45"/>
        <v>62</v>
      </c>
      <c r="C397" s="135" t="s">
        <v>259</v>
      </c>
      <c r="D397" s="167" t="e">
        <f>VLOOKUP(C397,Unités!A:B,2,FALSE)</f>
        <v>#N/A</v>
      </c>
      <c r="F397" s="135" t="s">
        <v>96</v>
      </c>
      <c r="G397" s="134">
        <v>3</v>
      </c>
      <c r="H397" s="168" t="str">
        <f t="shared" si="41"/>
        <v>Unite, grand</v>
      </c>
      <c r="I397" s="167" t="e">
        <f t="shared" si="42"/>
        <v>#N/A</v>
      </c>
    </row>
    <row r="398" spans="1:12" ht="15" customHeight="1" x14ac:dyDescent="0.25">
      <c r="A398" s="176" t="s">
        <v>167</v>
      </c>
      <c r="B398" s="187">
        <f t="shared" si="45"/>
        <v>62</v>
      </c>
      <c r="C398" s="135" t="s">
        <v>99</v>
      </c>
      <c r="D398" s="167" t="e">
        <f>VLOOKUP(C398,Unités!A:B,2,FALSE)</f>
        <v>#N/A</v>
      </c>
      <c r="F398" s="135" t="s">
        <v>94</v>
      </c>
      <c r="G398" s="134">
        <v>1</v>
      </c>
      <c r="H398" s="168" t="str">
        <f t="shared" si="41"/>
        <v>Tas, petit</v>
      </c>
      <c r="I398" s="167" t="e">
        <f t="shared" si="42"/>
        <v>#N/A</v>
      </c>
    </row>
    <row r="399" spans="1:12" ht="15" customHeight="1" x14ac:dyDescent="0.25">
      <c r="A399" s="176" t="s">
        <v>167</v>
      </c>
      <c r="B399" s="187">
        <f t="shared" si="45"/>
        <v>62</v>
      </c>
      <c r="C399" s="135" t="s">
        <v>99</v>
      </c>
      <c r="D399" s="167" t="e">
        <f>VLOOKUP(C399,Unités!A:B,2,FALSE)</f>
        <v>#N/A</v>
      </c>
      <c r="F399" s="135" t="s">
        <v>97</v>
      </c>
      <c r="G399" s="134">
        <v>2</v>
      </c>
      <c r="H399" s="168" t="str">
        <f t="shared" si="41"/>
        <v>Tas, moyen</v>
      </c>
      <c r="I399" s="167" t="e">
        <f t="shared" si="42"/>
        <v>#N/A</v>
      </c>
    </row>
    <row r="400" spans="1:12" ht="15" customHeight="1" x14ac:dyDescent="0.25">
      <c r="A400" s="176" t="s">
        <v>167</v>
      </c>
      <c r="B400" s="187">
        <f t="shared" si="45"/>
        <v>62</v>
      </c>
      <c r="C400" s="135" t="s">
        <v>99</v>
      </c>
      <c r="D400" s="167" t="e">
        <f>VLOOKUP(C400,Unités!A:B,2,FALSE)</f>
        <v>#N/A</v>
      </c>
      <c r="F400" s="135" t="s">
        <v>96</v>
      </c>
      <c r="G400" s="134">
        <v>3</v>
      </c>
      <c r="H400" s="168" t="str">
        <f t="shared" si="41"/>
        <v>Tas, grand</v>
      </c>
      <c r="I400" s="167" t="e">
        <f t="shared" si="42"/>
        <v>#N/A</v>
      </c>
    </row>
    <row r="401" spans="1:9" ht="15" customHeight="1" x14ac:dyDescent="0.25">
      <c r="A401" s="176" t="s">
        <v>167</v>
      </c>
      <c r="B401" s="187">
        <f t="shared" si="45"/>
        <v>62</v>
      </c>
      <c r="C401" s="135" t="s">
        <v>100</v>
      </c>
      <c r="D401" s="167" t="e">
        <f>VLOOKUP(C401,Unités!A:B,2,FALSE)</f>
        <v>#N/A</v>
      </c>
      <c r="F401" s="135" t="s">
        <v>94</v>
      </c>
      <c r="G401" s="134">
        <v>1</v>
      </c>
      <c r="H401" s="168" t="str">
        <f t="shared" si="41"/>
        <v>Panier, petit</v>
      </c>
      <c r="I401" s="167" t="e">
        <f t="shared" si="42"/>
        <v>#N/A</v>
      </c>
    </row>
    <row r="402" spans="1:9" ht="15" customHeight="1" x14ac:dyDescent="0.25">
      <c r="A402" s="176" t="s">
        <v>167</v>
      </c>
      <c r="B402" s="187">
        <f t="shared" si="45"/>
        <v>62</v>
      </c>
      <c r="C402" s="135" t="s">
        <v>100</v>
      </c>
      <c r="D402" s="167" t="e">
        <f>VLOOKUP(C402,Unités!A:B,2,FALSE)</f>
        <v>#N/A</v>
      </c>
      <c r="F402" s="135" t="s">
        <v>97</v>
      </c>
      <c r="G402" s="134">
        <v>2</v>
      </c>
      <c r="H402" s="168" t="str">
        <f t="shared" si="41"/>
        <v>Panier, moyen</v>
      </c>
      <c r="I402" s="167" t="e">
        <f t="shared" si="42"/>
        <v>#N/A</v>
      </c>
    </row>
    <row r="403" spans="1:9" ht="15" customHeight="1" x14ac:dyDescent="0.25">
      <c r="A403" s="176" t="s">
        <v>167</v>
      </c>
      <c r="B403" s="187">
        <f t="shared" si="45"/>
        <v>62</v>
      </c>
      <c r="C403" s="135" t="s">
        <v>100</v>
      </c>
      <c r="D403" s="167" t="e">
        <f>VLOOKUP(C403,Unités!A:B,2,FALSE)</f>
        <v>#N/A</v>
      </c>
      <c r="F403" s="135" t="s">
        <v>96</v>
      </c>
      <c r="G403" s="134">
        <v>3</v>
      </c>
      <c r="H403" s="168" t="str">
        <f t="shared" si="41"/>
        <v>Panier, grand</v>
      </c>
      <c r="I403" s="167" t="e">
        <f t="shared" si="42"/>
        <v>#N/A</v>
      </c>
    </row>
    <row r="404" spans="1:9" ht="15" customHeight="1" x14ac:dyDescent="0.25">
      <c r="A404" s="176" t="s">
        <v>168</v>
      </c>
      <c r="B404" s="187">
        <f>B394+1</f>
        <v>63</v>
      </c>
      <c r="C404" s="135" t="s">
        <v>77</v>
      </c>
      <c r="D404" s="167">
        <f>VLOOKUP(C404,Unités!A:B,2,FALSE)</f>
        <v>100</v>
      </c>
      <c r="F404" s="135" t="s">
        <v>109</v>
      </c>
      <c r="G404" s="134">
        <v>0</v>
      </c>
      <c r="H404" s="168" t="str">
        <f t="shared" si="41"/>
        <v>Kg</v>
      </c>
      <c r="I404" s="167" t="str">
        <f t="shared" si="42"/>
        <v>1000</v>
      </c>
    </row>
    <row r="405" spans="1:9" ht="15" customHeight="1" x14ac:dyDescent="0.25">
      <c r="A405" s="176" t="s">
        <v>168</v>
      </c>
      <c r="B405" s="187">
        <f>B404</f>
        <v>63</v>
      </c>
      <c r="C405" s="135" t="s">
        <v>259</v>
      </c>
      <c r="D405" s="167" t="e">
        <f>VLOOKUP(C405,Unités!A:B,2,FALSE)</f>
        <v>#N/A</v>
      </c>
      <c r="F405" s="135" t="s">
        <v>94</v>
      </c>
      <c r="G405" s="134">
        <v>1</v>
      </c>
      <c r="H405" s="168" t="str">
        <f t="shared" si="41"/>
        <v>Unite, petit</v>
      </c>
      <c r="I405" s="167" t="e">
        <f t="shared" si="42"/>
        <v>#N/A</v>
      </c>
    </row>
    <row r="406" spans="1:9" ht="15" customHeight="1" x14ac:dyDescent="0.25">
      <c r="A406" s="176" t="s">
        <v>168</v>
      </c>
      <c r="B406" s="187">
        <f t="shared" ref="B406:B413" si="46">B405</f>
        <v>63</v>
      </c>
      <c r="C406" s="135" t="s">
        <v>259</v>
      </c>
      <c r="D406" s="167" t="e">
        <f>VLOOKUP(C406,Unités!A:B,2,FALSE)</f>
        <v>#N/A</v>
      </c>
      <c r="F406" s="135" t="s">
        <v>97</v>
      </c>
      <c r="G406" s="134">
        <v>2</v>
      </c>
      <c r="H406" s="168" t="str">
        <f t="shared" si="41"/>
        <v>Unite, moyen</v>
      </c>
      <c r="I406" s="167" t="e">
        <f t="shared" si="42"/>
        <v>#N/A</v>
      </c>
    </row>
    <row r="407" spans="1:9" ht="15" customHeight="1" x14ac:dyDescent="0.25">
      <c r="A407" s="176" t="s">
        <v>168</v>
      </c>
      <c r="B407" s="187">
        <f t="shared" si="46"/>
        <v>63</v>
      </c>
      <c r="C407" s="135" t="s">
        <v>259</v>
      </c>
      <c r="D407" s="167" t="e">
        <f>VLOOKUP(C407,Unités!A:B,2,FALSE)</f>
        <v>#N/A</v>
      </c>
      <c r="F407" s="135" t="s">
        <v>96</v>
      </c>
      <c r="G407" s="134">
        <v>3</v>
      </c>
      <c r="H407" s="168" t="str">
        <f t="shared" si="41"/>
        <v>Unite, grand</v>
      </c>
      <c r="I407" s="167" t="e">
        <f t="shared" si="42"/>
        <v>#N/A</v>
      </c>
    </row>
    <row r="408" spans="1:9" ht="15" customHeight="1" x14ac:dyDescent="0.25">
      <c r="A408" s="176" t="s">
        <v>168</v>
      </c>
      <c r="B408" s="187">
        <f t="shared" si="46"/>
        <v>63</v>
      </c>
      <c r="C408" s="135" t="s">
        <v>99</v>
      </c>
      <c r="D408" s="167" t="e">
        <f>VLOOKUP(C408,Unités!A:B,2,FALSE)</f>
        <v>#N/A</v>
      </c>
      <c r="F408" s="135" t="s">
        <v>94</v>
      </c>
      <c r="G408" s="134">
        <v>1</v>
      </c>
      <c r="H408" s="168" t="str">
        <f t="shared" si="41"/>
        <v>Tas, petit</v>
      </c>
      <c r="I408" s="167" t="e">
        <f t="shared" si="42"/>
        <v>#N/A</v>
      </c>
    </row>
    <row r="409" spans="1:9" ht="15" customHeight="1" x14ac:dyDescent="0.25">
      <c r="A409" s="176" t="s">
        <v>168</v>
      </c>
      <c r="B409" s="187">
        <f t="shared" si="46"/>
        <v>63</v>
      </c>
      <c r="C409" s="135" t="s">
        <v>99</v>
      </c>
      <c r="D409" s="167" t="e">
        <f>VLOOKUP(C409,Unités!A:B,2,FALSE)</f>
        <v>#N/A</v>
      </c>
      <c r="F409" s="135" t="s">
        <v>97</v>
      </c>
      <c r="G409" s="134">
        <v>2</v>
      </c>
      <c r="H409" s="168" t="str">
        <f t="shared" si="41"/>
        <v>Tas, moyen</v>
      </c>
      <c r="I409" s="167" t="e">
        <f t="shared" si="42"/>
        <v>#N/A</v>
      </c>
    </row>
    <row r="410" spans="1:9" ht="15" customHeight="1" x14ac:dyDescent="0.25">
      <c r="A410" s="176" t="s">
        <v>168</v>
      </c>
      <c r="B410" s="187">
        <f t="shared" si="46"/>
        <v>63</v>
      </c>
      <c r="C410" s="135" t="s">
        <v>99</v>
      </c>
      <c r="D410" s="167" t="e">
        <f>VLOOKUP(C410,Unités!A:B,2,FALSE)</f>
        <v>#N/A</v>
      </c>
      <c r="F410" s="135" t="s">
        <v>96</v>
      </c>
      <c r="G410" s="134">
        <v>3</v>
      </c>
      <c r="H410" s="168" t="str">
        <f t="shared" si="41"/>
        <v>Tas, grand</v>
      </c>
      <c r="I410" s="167" t="e">
        <f t="shared" si="42"/>
        <v>#N/A</v>
      </c>
    </row>
    <row r="411" spans="1:9" ht="15" customHeight="1" x14ac:dyDescent="0.25">
      <c r="A411" s="176" t="s">
        <v>168</v>
      </c>
      <c r="B411" s="187">
        <f t="shared" si="46"/>
        <v>63</v>
      </c>
      <c r="C411" s="135" t="s">
        <v>100</v>
      </c>
      <c r="D411" s="167" t="e">
        <f>VLOOKUP(C411,Unités!A:B,2,FALSE)</f>
        <v>#N/A</v>
      </c>
      <c r="F411" s="135" t="s">
        <v>94</v>
      </c>
      <c r="G411" s="134">
        <v>1</v>
      </c>
      <c r="H411" s="168" t="str">
        <f t="shared" si="41"/>
        <v>Panier, petit</v>
      </c>
      <c r="I411" s="167" t="e">
        <f t="shared" si="42"/>
        <v>#N/A</v>
      </c>
    </row>
    <row r="412" spans="1:9" ht="15" customHeight="1" x14ac:dyDescent="0.25">
      <c r="A412" s="176" t="s">
        <v>168</v>
      </c>
      <c r="B412" s="187">
        <f t="shared" si="46"/>
        <v>63</v>
      </c>
      <c r="C412" s="135" t="s">
        <v>100</v>
      </c>
      <c r="D412" s="167" t="e">
        <f>VLOOKUP(C412,Unités!A:B,2,FALSE)</f>
        <v>#N/A</v>
      </c>
      <c r="F412" s="135" t="s">
        <v>97</v>
      </c>
      <c r="G412" s="134">
        <v>2</v>
      </c>
      <c r="H412" s="168" t="str">
        <f t="shared" si="41"/>
        <v>Panier, moyen</v>
      </c>
      <c r="I412" s="167" t="e">
        <f t="shared" si="42"/>
        <v>#N/A</v>
      </c>
    </row>
    <row r="413" spans="1:9" ht="15" customHeight="1" x14ac:dyDescent="0.25">
      <c r="A413" s="176" t="s">
        <v>168</v>
      </c>
      <c r="B413" s="187">
        <f t="shared" si="46"/>
        <v>63</v>
      </c>
      <c r="C413" s="135" t="s">
        <v>100</v>
      </c>
      <c r="D413" s="167" t="e">
        <f>VLOOKUP(C413,Unités!A:B,2,FALSE)</f>
        <v>#N/A</v>
      </c>
      <c r="F413" s="135" t="s">
        <v>96</v>
      </c>
      <c r="G413" s="134">
        <v>3</v>
      </c>
      <c r="H413" s="168" t="str">
        <f t="shared" si="41"/>
        <v>Panier, grand</v>
      </c>
      <c r="I413" s="167" t="e">
        <f t="shared" si="42"/>
        <v>#N/A</v>
      </c>
    </row>
    <row r="414" spans="1:9" ht="15" customHeight="1" x14ac:dyDescent="0.25">
      <c r="A414" s="176" t="s">
        <v>169</v>
      </c>
      <c r="B414" s="187">
        <f>B404+1</f>
        <v>64</v>
      </c>
      <c r="C414" s="135" t="s">
        <v>77</v>
      </c>
      <c r="D414" s="167">
        <f>VLOOKUP(C414,Unités!A:B,2,FALSE)</f>
        <v>100</v>
      </c>
      <c r="F414" s="135" t="s">
        <v>109</v>
      </c>
      <c r="G414" s="134">
        <v>0</v>
      </c>
      <c r="H414" s="168" t="str">
        <f t="shared" ref="H414:H469" si="47">CONCATENATE(C414,IF(F414="N/A","",CONCATENATE(", ",F414)))</f>
        <v>Kg</v>
      </c>
      <c r="I414" s="167" t="str">
        <f t="shared" ref="I414:I469" si="48">CONCATENATE(D414,G414)</f>
        <v>1000</v>
      </c>
    </row>
    <row r="415" spans="1:9" ht="15" customHeight="1" x14ac:dyDescent="0.25">
      <c r="A415" s="176" t="s">
        <v>169</v>
      </c>
      <c r="B415" s="187">
        <f>B414</f>
        <v>64</v>
      </c>
      <c r="C415" s="135" t="s">
        <v>259</v>
      </c>
      <c r="D415" s="167" t="e">
        <f>VLOOKUP(C415,Unités!A:B,2,FALSE)</f>
        <v>#N/A</v>
      </c>
      <c r="F415" s="135" t="s">
        <v>94</v>
      </c>
      <c r="G415" s="134">
        <v>1</v>
      </c>
      <c r="H415" s="168" t="str">
        <f t="shared" si="47"/>
        <v>Unite, petit</v>
      </c>
      <c r="I415" s="167" t="e">
        <f t="shared" si="48"/>
        <v>#N/A</v>
      </c>
    </row>
    <row r="416" spans="1:9" ht="15" customHeight="1" x14ac:dyDescent="0.25">
      <c r="A416" s="176" t="s">
        <v>169</v>
      </c>
      <c r="B416" s="187">
        <f t="shared" ref="B416:B423" si="49">B415</f>
        <v>64</v>
      </c>
      <c r="C416" s="135" t="s">
        <v>259</v>
      </c>
      <c r="D416" s="167" t="e">
        <f>VLOOKUP(C416,Unités!A:B,2,FALSE)</f>
        <v>#N/A</v>
      </c>
      <c r="F416" s="135" t="s">
        <v>97</v>
      </c>
      <c r="G416" s="134">
        <v>2</v>
      </c>
      <c r="H416" s="168" t="str">
        <f t="shared" si="47"/>
        <v>Unite, moyen</v>
      </c>
      <c r="I416" s="167" t="e">
        <f t="shared" si="48"/>
        <v>#N/A</v>
      </c>
    </row>
    <row r="417" spans="1:9" ht="15" customHeight="1" x14ac:dyDescent="0.25">
      <c r="A417" s="176" t="s">
        <v>169</v>
      </c>
      <c r="B417" s="187">
        <f t="shared" si="49"/>
        <v>64</v>
      </c>
      <c r="C417" s="135" t="s">
        <v>259</v>
      </c>
      <c r="D417" s="167" t="e">
        <f>VLOOKUP(C417,Unités!A:B,2,FALSE)</f>
        <v>#N/A</v>
      </c>
      <c r="F417" s="135" t="s">
        <v>96</v>
      </c>
      <c r="G417" s="134">
        <v>3</v>
      </c>
      <c r="H417" s="168" t="str">
        <f t="shared" si="47"/>
        <v>Unite, grand</v>
      </c>
      <c r="I417" s="167" t="e">
        <f t="shared" si="48"/>
        <v>#N/A</v>
      </c>
    </row>
    <row r="418" spans="1:9" ht="15" customHeight="1" x14ac:dyDescent="0.25">
      <c r="A418" s="176" t="s">
        <v>169</v>
      </c>
      <c r="B418" s="187">
        <f t="shared" si="49"/>
        <v>64</v>
      </c>
      <c r="C418" s="135" t="s">
        <v>99</v>
      </c>
      <c r="D418" s="167" t="e">
        <f>VLOOKUP(C418,Unités!A:B,2,FALSE)</f>
        <v>#N/A</v>
      </c>
      <c r="F418" s="135" t="s">
        <v>94</v>
      </c>
      <c r="G418" s="134">
        <v>1</v>
      </c>
      <c r="H418" s="168" t="str">
        <f t="shared" si="47"/>
        <v>Tas, petit</v>
      </c>
      <c r="I418" s="167" t="e">
        <f t="shared" si="48"/>
        <v>#N/A</v>
      </c>
    </row>
    <row r="419" spans="1:9" ht="15" customHeight="1" x14ac:dyDescent="0.25">
      <c r="A419" s="176" t="s">
        <v>169</v>
      </c>
      <c r="B419" s="187">
        <f t="shared" si="49"/>
        <v>64</v>
      </c>
      <c r="C419" s="135" t="s">
        <v>99</v>
      </c>
      <c r="D419" s="167" t="e">
        <f>VLOOKUP(C419,Unités!A:B,2,FALSE)</f>
        <v>#N/A</v>
      </c>
      <c r="F419" s="135" t="s">
        <v>97</v>
      </c>
      <c r="G419" s="134">
        <v>2</v>
      </c>
      <c r="H419" s="168" t="str">
        <f t="shared" si="47"/>
        <v>Tas, moyen</v>
      </c>
      <c r="I419" s="167" t="e">
        <f t="shared" si="48"/>
        <v>#N/A</v>
      </c>
    </row>
    <row r="420" spans="1:9" ht="15" customHeight="1" x14ac:dyDescent="0.25">
      <c r="A420" s="176" t="s">
        <v>169</v>
      </c>
      <c r="B420" s="187">
        <f t="shared" si="49"/>
        <v>64</v>
      </c>
      <c r="C420" s="135" t="s">
        <v>99</v>
      </c>
      <c r="D420" s="167" t="e">
        <f>VLOOKUP(C420,Unités!A:B,2,FALSE)</f>
        <v>#N/A</v>
      </c>
      <c r="F420" s="135" t="s">
        <v>96</v>
      </c>
      <c r="G420" s="134">
        <v>3</v>
      </c>
      <c r="H420" s="168" t="str">
        <f t="shared" si="47"/>
        <v>Tas, grand</v>
      </c>
      <c r="I420" s="167" t="e">
        <f t="shared" si="48"/>
        <v>#N/A</v>
      </c>
    </row>
    <row r="421" spans="1:9" ht="15" customHeight="1" x14ac:dyDescent="0.25">
      <c r="A421" s="176" t="s">
        <v>169</v>
      </c>
      <c r="B421" s="187">
        <f t="shared" si="49"/>
        <v>64</v>
      </c>
      <c r="C421" s="135" t="s">
        <v>100</v>
      </c>
      <c r="D421" s="167" t="e">
        <f>VLOOKUP(C421,Unités!A:B,2,FALSE)</f>
        <v>#N/A</v>
      </c>
      <c r="F421" s="135" t="s">
        <v>94</v>
      </c>
      <c r="G421" s="134">
        <v>1</v>
      </c>
      <c r="H421" s="168" t="str">
        <f t="shared" si="47"/>
        <v>Panier, petit</v>
      </c>
      <c r="I421" s="167" t="e">
        <f t="shared" si="48"/>
        <v>#N/A</v>
      </c>
    </row>
    <row r="422" spans="1:9" ht="15" customHeight="1" x14ac:dyDescent="0.25">
      <c r="A422" s="176" t="s">
        <v>169</v>
      </c>
      <c r="B422" s="187">
        <f t="shared" si="49"/>
        <v>64</v>
      </c>
      <c r="C422" s="135" t="s">
        <v>100</v>
      </c>
      <c r="D422" s="167" t="e">
        <f>VLOOKUP(C422,Unités!A:B,2,FALSE)</f>
        <v>#N/A</v>
      </c>
      <c r="F422" s="135" t="s">
        <v>97</v>
      </c>
      <c r="G422" s="134">
        <v>2</v>
      </c>
      <c r="H422" s="168" t="str">
        <f t="shared" si="47"/>
        <v>Panier, moyen</v>
      </c>
      <c r="I422" s="167" t="e">
        <f t="shared" si="48"/>
        <v>#N/A</v>
      </c>
    </row>
    <row r="423" spans="1:9" ht="15" customHeight="1" x14ac:dyDescent="0.25">
      <c r="A423" s="176" t="s">
        <v>169</v>
      </c>
      <c r="B423" s="187">
        <f t="shared" si="49"/>
        <v>64</v>
      </c>
      <c r="C423" s="135" t="s">
        <v>100</v>
      </c>
      <c r="D423" s="167" t="e">
        <f>VLOOKUP(C423,Unités!A:B,2,FALSE)</f>
        <v>#N/A</v>
      </c>
      <c r="F423" s="135" t="s">
        <v>96</v>
      </c>
      <c r="G423" s="134">
        <v>3</v>
      </c>
      <c r="H423" s="168" t="str">
        <f t="shared" si="47"/>
        <v>Panier, grand</v>
      </c>
      <c r="I423" s="167" t="e">
        <f t="shared" si="48"/>
        <v>#N/A</v>
      </c>
    </row>
    <row r="424" spans="1:9" ht="15" customHeight="1" x14ac:dyDescent="0.25">
      <c r="A424" s="176" t="s">
        <v>169</v>
      </c>
      <c r="B424" s="187">
        <f t="shared" ref="B424:B426" si="50">B423</f>
        <v>64</v>
      </c>
      <c r="C424" s="135" t="s">
        <v>101</v>
      </c>
      <c r="D424" s="167" t="e">
        <f>VLOOKUP(C424,Unités!A:B,2,FALSE)</f>
        <v>#N/A</v>
      </c>
      <c r="F424" s="135" t="s">
        <v>94</v>
      </c>
      <c r="G424" s="134"/>
      <c r="H424" s="168"/>
    </row>
    <row r="425" spans="1:9" ht="15" customHeight="1" x14ac:dyDescent="0.25">
      <c r="A425" s="176" t="s">
        <v>169</v>
      </c>
      <c r="B425" s="187">
        <f t="shared" si="50"/>
        <v>64</v>
      </c>
      <c r="C425" s="135" t="s">
        <v>101</v>
      </c>
      <c r="D425" s="167" t="e">
        <f>VLOOKUP(C425,Unités!A:B,2,FALSE)</f>
        <v>#N/A</v>
      </c>
      <c r="F425" s="135" t="s">
        <v>97</v>
      </c>
      <c r="G425" s="134"/>
      <c r="H425" s="168"/>
    </row>
    <row r="426" spans="1:9" ht="15" customHeight="1" x14ac:dyDescent="0.25">
      <c r="A426" s="176" t="s">
        <v>169</v>
      </c>
      <c r="B426" s="187">
        <f t="shared" si="50"/>
        <v>64</v>
      </c>
      <c r="C426" s="135" t="s">
        <v>101</v>
      </c>
      <c r="D426" s="167" t="e">
        <f>VLOOKUP(C426,Unités!A:B,2,FALSE)</f>
        <v>#N/A</v>
      </c>
      <c r="F426" s="135" t="s">
        <v>96</v>
      </c>
      <c r="G426" s="134"/>
      <c r="H426" s="168"/>
    </row>
    <row r="427" spans="1:9" ht="15" customHeight="1" x14ac:dyDescent="0.25">
      <c r="A427" s="176" t="s">
        <v>170</v>
      </c>
      <c r="B427" s="187">
        <f>B414+2</f>
        <v>66</v>
      </c>
      <c r="C427" s="135" t="s">
        <v>77</v>
      </c>
      <c r="D427" s="167">
        <f>VLOOKUP(C427,Unités!A:B,2,FALSE)</f>
        <v>100</v>
      </c>
      <c r="G427" s="134"/>
      <c r="H427" s="168" t="str">
        <f t="shared" si="47"/>
        <v xml:space="preserve">Kg, </v>
      </c>
      <c r="I427" s="167" t="str">
        <f t="shared" si="48"/>
        <v>100</v>
      </c>
    </row>
    <row r="428" spans="1:9" ht="15" customHeight="1" x14ac:dyDescent="0.25">
      <c r="A428" s="176" t="s">
        <v>170</v>
      </c>
      <c r="B428" s="187">
        <f>B427</f>
        <v>66</v>
      </c>
      <c r="C428" s="135" t="s">
        <v>259</v>
      </c>
      <c r="D428" s="167" t="e">
        <f>VLOOKUP(C428,Unités!A:B,2,FALSE)</f>
        <v>#N/A</v>
      </c>
      <c r="F428" s="135" t="s">
        <v>94</v>
      </c>
      <c r="G428" s="134">
        <v>1</v>
      </c>
      <c r="H428" s="168" t="str">
        <f t="shared" si="47"/>
        <v>Unite, petit</v>
      </c>
      <c r="I428" s="167" t="e">
        <f t="shared" si="48"/>
        <v>#N/A</v>
      </c>
    </row>
    <row r="429" spans="1:9" ht="15" customHeight="1" x14ac:dyDescent="0.25">
      <c r="A429" s="176" t="s">
        <v>170</v>
      </c>
      <c r="B429" s="187">
        <f t="shared" ref="B429:B436" si="51">B428</f>
        <v>66</v>
      </c>
      <c r="C429" s="135" t="s">
        <v>259</v>
      </c>
      <c r="D429" s="167" t="e">
        <f>VLOOKUP(C429,Unités!A:B,2,FALSE)</f>
        <v>#N/A</v>
      </c>
      <c r="F429" s="135" t="s">
        <v>97</v>
      </c>
      <c r="G429" s="134">
        <v>2</v>
      </c>
      <c r="H429" s="168" t="str">
        <f t="shared" si="47"/>
        <v>Unite, moyen</v>
      </c>
      <c r="I429" s="167" t="e">
        <f t="shared" si="48"/>
        <v>#N/A</v>
      </c>
    </row>
    <row r="430" spans="1:9" ht="15" customHeight="1" x14ac:dyDescent="0.25">
      <c r="A430" s="176" t="s">
        <v>170</v>
      </c>
      <c r="B430" s="187">
        <f t="shared" si="51"/>
        <v>66</v>
      </c>
      <c r="C430" s="135" t="s">
        <v>259</v>
      </c>
      <c r="D430" s="167" t="e">
        <f>VLOOKUP(C430,Unités!A:B,2,FALSE)</f>
        <v>#N/A</v>
      </c>
      <c r="F430" s="135" t="s">
        <v>96</v>
      </c>
      <c r="G430" s="134">
        <v>3</v>
      </c>
      <c r="H430" s="168" t="str">
        <f t="shared" si="47"/>
        <v>Unite, grand</v>
      </c>
      <c r="I430" s="167" t="e">
        <f t="shared" si="48"/>
        <v>#N/A</v>
      </c>
    </row>
    <row r="431" spans="1:9" ht="15" customHeight="1" x14ac:dyDescent="0.25">
      <c r="A431" s="176" t="s">
        <v>170</v>
      </c>
      <c r="B431" s="187">
        <f t="shared" si="51"/>
        <v>66</v>
      </c>
      <c r="C431" s="135" t="s">
        <v>99</v>
      </c>
      <c r="D431" s="167" t="e">
        <f>VLOOKUP(C431,Unités!A:B,2,FALSE)</f>
        <v>#N/A</v>
      </c>
      <c r="F431" s="135" t="s">
        <v>94</v>
      </c>
      <c r="G431" s="134">
        <v>1</v>
      </c>
      <c r="H431" s="168" t="str">
        <f t="shared" si="47"/>
        <v>Tas, petit</v>
      </c>
      <c r="I431" s="167" t="e">
        <f t="shared" si="48"/>
        <v>#N/A</v>
      </c>
    </row>
    <row r="432" spans="1:9" ht="15" customHeight="1" x14ac:dyDescent="0.25">
      <c r="A432" s="176" t="s">
        <v>170</v>
      </c>
      <c r="B432" s="187">
        <f t="shared" si="51"/>
        <v>66</v>
      </c>
      <c r="C432" s="135" t="s">
        <v>99</v>
      </c>
      <c r="D432" s="167" t="e">
        <f>VLOOKUP(C432,Unités!A:B,2,FALSE)</f>
        <v>#N/A</v>
      </c>
      <c r="F432" s="135" t="s">
        <v>97</v>
      </c>
      <c r="G432" s="134">
        <v>2</v>
      </c>
      <c r="H432" s="168" t="str">
        <f t="shared" si="47"/>
        <v>Tas, moyen</v>
      </c>
      <c r="I432" s="167" t="e">
        <f t="shared" si="48"/>
        <v>#N/A</v>
      </c>
    </row>
    <row r="433" spans="1:9" ht="15" customHeight="1" x14ac:dyDescent="0.25">
      <c r="A433" s="176" t="s">
        <v>170</v>
      </c>
      <c r="B433" s="187">
        <f t="shared" si="51"/>
        <v>66</v>
      </c>
      <c r="C433" s="135" t="s">
        <v>99</v>
      </c>
      <c r="D433" s="167" t="e">
        <f>VLOOKUP(C433,Unités!A:B,2,FALSE)</f>
        <v>#N/A</v>
      </c>
      <c r="F433" s="135" t="s">
        <v>96</v>
      </c>
      <c r="G433" s="134">
        <v>3</v>
      </c>
      <c r="H433" s="168" t="str">
        <f t="shared" si="47"/>
        <v>Tas, grand</v>
      </c>
      <c r="I433" s="167" t="e">
        <f t="shared" si="48"/>
        <v>#N/A</v>
      </c>
    </row>
    <row r="434" spans="1:9" ht="15" customHeight="1" x14ac:dyDescent="0.25">
      <c r="A434" s="176" t="s">
        <v>170</v>
      </c>
      <c r="B434" s="187">
        <f t="shared" si="51"/>
        <v>66</v>
      </c>
      <c r="C434" s="135" t="s">
        <v>100</v>
      </c>
      <c r="D434" s="167" t="e">
        <f>VLOOKUP(C434,Unités!A:B,2,FALSE)</f>
        <v>#N/A</v>
      </c>
      <c r="F434" s="135" t="s">
        <v>94</v>
      </c>
      <c r="G434" s="134">
        <v>1</v>
      </c>
      <c r="H434" s="168" t="str">
        <f t="shared" si="47"/>
        <v>Panier, petit</v>
      </c>
      <c r="I434" s="167" t="e">
        <f t="shared" si="48"/>
        <v>#N/A</v>
      </c>
    </row>
    <row r="435" spans="1:9" ht="15" customHeight="1" x14ac:dyDescent="0.25">
      <c r="A435" s="176" t="s">
        <v>170</v>
      </c>
      <c r="B435" s="187">
        <f t="shared" si="51"/>
        <v>66</v>
      </c>
      <c r="C435" s="135" t="s">
        <v>100</v>
      </c>
      <c r="D435" s="167" t="e">
        <f>VLOOKUP(C435,Unités!A:B,2,FALSE)</f>
        <v>#N/A</v>
      </c>
      <c r="F435" s="135" t="s">
        <v>97</v>
      </c>
      <c r="G435" s="134">
        <v>2</v>
      </c>
      <c r="H435" s="168" t="str">
        <f t="shared" si="47"/>
        <v>Panier, moyen</v>
      </c>
      <c r="I435" s="167" t="e">
        <f t="shared" si="48"/>
        <v>#N/A</v>
      </c>
    </row>
    <row r="436" spans="1:9" ht="15" customHeight="1" x14ac:dyDescent="0.25">
      <c r="A436" s="176" t="s">
        <v>170</v>
      </c>
      <c r="B436" s="187">
        <f t="shared" si="51"/>
        <v>66</v>
      </c>
      <c r="C436" s="135" t="s">
        <v>100</v>
      </c>
      <c r="D436" s="167" t="e">
        <f>VLOOKUP(C436,Unités!A:B,2,FALSE)</f>
        <v>#N/A</v>
      </c>
      <c r="F436" s="135" t="s">
        <v>96</v>
      </c>
      <c r="G436" s="134">
        <v>3</v>
      </c>
      <c r="H436" s="168" t="str">
        <f t="shared" si="47"/>
        <v>Panier, grand</v>
      </c>
      <c r="I436" s="167" t="e">
        <f t="shared" si="48"/>
        <v>#N/A</v>
      </c>
    </row>
    <row r="437" spans="1:9" ht="15" customHeight="1" x14ac:dyDescent="0.25">
      <c r="A437" s="176" t="s">
        <v>171</v>
      </c>
      <c r="B437" s="187">
        <f>B427+1</f>
        <v>67</v>
      </c>
      <c r="C437" s="135" t="s">
        <v>259</v>
      </c>
      <c r="D437" s="167" t="e">
        <f>VLOOKUP(C437,Unités!A:B,2,FALSE)</f>
        <v>#N/A</v>
      </c>
      <c r="F437" s="135" t="s">
        <v>94</v>
      </c>
      <c r="G437" s="134">
        <v>1</v>
      </c>
      <c r="H437" s="168" t="str">
        <f t="shared" si="47"/>
        <v>Unite, petit</v>
      </c>
      <c r="I437" s="167" t="e">
        <f t="shared" si="48"/>
        <v>#N/A</v>
      </c>
    </row>
    <row r="438" spans="1:9" ht="15" customHeight="1" x14ac:dyDescent="0.25">
      <c r="A438" s="176" t="s">
        <v>171</v>
      </c>
      <c r="B438" s="187">
        <f t="shared" ref="B438:B442" si="52">B428+1</f>
        <v>67</v>
      </c>
      <c r="C438" s="135" t="s">
        <v>259</v>
      </c>
      <c r="D438" s="167" t="e">
        <f>VLOOKUP(C438,Unités!A:B,2,FALSE)</f>
        <v>#N/A</v>
      </c>
      <c r="F438" s="135" t="s">
        <v>97</v>
      </c>
      <c r="G438" s="134">
        <v>2</v>
      </c>
      <c r="H438" s="168" t="str">
        <f t="shared" si="47"/>
        <v>Unite, moyen</v>
      </c>
      <c r="I438" s="167" t="e">
        <f t="shared" si="48"/>
        <v>#N/A</v>
      </c>
    </row>
    <row r="439" spans="1:9" ht="15" customHeight="1" x14ac:dyDescent="0.25">
      <c r="A439" s="176" t="s">
        <v>171</v>
      </c>
      <c r="B439" s="187">
        <f t="shared" si="52"/>
        <v>67</v>
      </c>
      <c r="C439" s="135" t="s">
        <v>259</v>
      </c>
      <c r="D439" s="167" t="e">
        <f>VLOOKUP(C439,Unités!A:B,2,FALSE)</f>
        <v>#N/A</v>
      </c>
      <c r="F439" s="135" t="s">
        <v>96</v>
      </c>
      <c r="G439" s="134">
        <v>3</v>
      </c>
      <c r="H439" s="168" t="str">
        <f t="shared" si="47"/>
        <v>Unite, grand</v>
      </c>
      <c r="I439" s="167" t="e">
        <f t="shared" si="48"/>
        <v>#N/A</v>
      </c>
    </row>
    <row r="440" spans="1:9" ht="15" customHeight="1" x14ac:dyDescent="0.25">
      <c r="A440" s="176" t="s">
        <v>171</v>
      </c>
      <c r="B440" s="187">
        <f t="shared" si="52"/>
        <v>67</v>
      </c>
      <c r="C440" s="135" t="s">
        <v>99</v>
      </c>
      <c r="D440" s="167" t="e">
        <f>VLOOKUP(C440,Unités!A:B,2,FALSE)</f>
        <v>#N/A</v>
      </c>
      <c r="F440" s="135" t="s">
        <v>94</v>
      </c>
      <c r="G440" s="134">
        <v>1</v>
      </c>
      <c r="H440" s="168" t="str">
        <f t="shared" si="47"/>
        <v>Tas, petit</v>
      </c>
      <c r="I440" s="167" t="e">
        <f t="shared" si="48"/>
        <v>#N/A</v>
      </c>
    </row>
    <row r="441" spans="1:9" ht="15" customHeight="1" x14ac:dyDescent="0.25">
      <c r="A441" s="176" t="s">
        <v>171</v>
      </c>
      <c r="B441" s="187">
        <f t="shared" si="52"/>
        <v>67</v>
      </c>
      <c r="C441" s="135" t="s">
        <v>99</v>
      </c>
      <c r="D441" s="167" t="e">
        <f>VLOOKUP(C441,Unités!A:B,2,FALSE)</f>
        <v>#N/A</v>
      </c>
      <c r="F441" s="135" t="s">
        <v>97</v>
      </c>
      <c r="G441" s="134">
        <v>2</v>
      </c>
      <c r="H441" s="168" t="str">
        <f t="shared" si="47"/>
        <v>Tas, moyen</v>
      </c>
      <c r="I441" s="167" t="e">
        <f t="shared" si="48"/>
        <v>#N/A</v>
      </c>
    </row>
    <row r="442" spans="1:9" ht="15" customHeight="1" x14ac:dyDescent="0.25">
      <c r="A442" s="176" t="s">
        <v>171</v>
      </c>
      <c r="B442" s="187">
        <f t="shared" si="52"/>
        <v>67</v>
      </c>
      <c r="C442" s="135" t="s">
        <v>99</v>
      </c>
      <c r="D442" s="167" t="e">
        <f>VLOOKUP(C442,Unités!A:B,2,FALSE)</f>
        <v>#N/A</v>
      </c>
      <c r="F442" s="135" t="s">
        <v>96</v>
      </c>
      <c r="G442" s="134">
        <v>3</v>
      </c>
      <c r="H442" s="168" t="str">
        <f t="shared" si="47"/>
        <v>Tas, grand</v>
      </c>
      <c r="I442" s="167" t="e">
        <f t="shared" si="48"/>
        <v>#N/A</v>
      </c>
    </row>
    <row r="443" spans="1:9" ht="15" customHeight="1" x14ac:dyDescent="0.25">
      <c r="A443" s="176" t="s">
        <v>172</v>
      </c>
      <c r="B443" s="187">
        <f>B437+1</f>
        <v>68</v>
      </c>
      <c r="C443" s="135" t="s">
        <v>77</v>
      </c>
      <c r="D443" s="167">
        <f>VLOOKUP(C443,Unités!A:B,2,FALSE)</f>
        <v>100</v>
      </c>
      <c r="F443" s="135" t="s">
        <v>109</v>
      </c>
      <c r="G443" s="134">
        <v>0</v>
      </c>
      <c r="H443" s="168" t="str">
        <f t="shared" si="47"/>
        <v>Kg</v>
      </c>
      <c r="I443" s="167" t="str">
        <f t="shared" si="48"/>
        <v>1000</v>
      </c>
    </row>
    <row r="444" spans="1:9" ht="15" customHeight="1" x14ac:dyDescent="0.25">
      <c r="A444" s="176" t="s">
        <v>172</v>
      </c>
      <c r="B444" s="187">
        <f>B438+1</f>
        <v>68</v>
      </c>
      <c r="C444" s="135" t="s">
        <v>101</v>
      </c>
      <c r="D444" s="167" t="e">
        <f>VLOOKUP(C444,Unités!A:B,2,FALSE)</f>
        <v>#N/A</v>
      </c>
      <c r="F444" s="135" t="s">
        <v>94</v>
      </c>
      <c r="G444" s="134">
        <v>1</v>
      </c>
      <c r="H444" s="168" t="str">
        <f t="shared" si="47"/>
        <v>Sachet, petit</v>
      </c>
      <c r="I444" s="167" t="e">
        <f t="shared" si="48"/>
        <v>#N/A</v>
      </c>
    </row>
    <row r="445" spans="1:9" ht="15" customHeight="1" x14ac:dyDescent="0.25">
      <c r="A445" s="176" t="s">
        <v>172</v>
      </c>
      <c r="B445" s="187">
        <f t="shared" ref="B445:B446" si="53">B438+1</f>
        <v>68</v>
      </c>
      <c r="C445" s="135" t="s">
        <v>101</v>
      </c>
      <c r="D445" s="167" t="e">
        <f>VLOOKUP(C445,Unités!A:B,2,FALSE)</f>
        <v>#N/A</v>
      </c>
      <c r="F445" s="135" t="s">
        <v>97</v>
      </c>
      <c r="G445" s="134">
        <v>2</v>
      </c>
      <c r="H445" s="168" t="str">
        <f t="shared" si="47"/>
        <v>Sachet, moyen</v>
      </c>
      <c r="I445" s="167" t="e">
        <f t="shared" si="48"/>
        <v>#N/A</v>
      </c>
    </row>
    <row r="446" spans="1:9" ht="15" customHeight="1" x14ac:dyDescent="0.25">
      <c r="A446" s="176" t="s">
        <v>172</v>
      </c>
      <c r="B446" s="187">
        <f t="shared" si="53"/>
        <v>68</v>
      </c>
      <c r="C446" s="135" t="s">
        <v>101</v>
      </c>
      <c r="D446" s="167" t="e">
        <f>VLOOKUP(C446,Unités!A:B,2,FALSE)</f>
        <v>#N/A</v>
      </c>
      <c r="F446" s="135" t="s">
        <v>96</v>
      </c>
      <c r="G446" s="134">
        <v>3</v>
      </c>
      <c r="H446" s="168" t="str">
        <f t="shared" si="47"/>
        <v>Sachet, grand</v>
      </c>
      <c r="I446" s="167" t="e">
        <f t="shared" si="48"/>
        <v>#N/A</v>
      </c>
    </row>
    <row r="447" spans="1:9" ht="15" customHeight="1" x14ac:dyDescent="0.25">
      <c r="A447" s="176" t="s">
        <v>172</v>
      </c>
      <c r="B447" s="187">
        <f>B439+1</f>
        <v>68</v>
      </c>
      <c r="C447" s="135" t="s">
        <v>136</v>
      </c>
      <c r="D447" s="167" t="e">
        <f>VLOOKUP(C447,Unités!A:B,2,FALSE)</f>
        <v>#N/A</v>
      </c>
      <c r="F447" s="135" t="s">
        <v>109</v>
      </c>
      <c r="G447" s="134">
        <v>0</v>
      </c>
      <c r="H447" s="168" t="str">
        <f t="shared" si="47"/>
        <v>Plaquette</v>
      </c>
      <c r="I447" s="167" t="e">
        <f t="shared" si="48"/>
        <v>#N/A</v>
      </c>
    </row>
    <row r="448" spans="1:9" ht="15" customHeight="1" x14ac:dyDescent="0.25">
      <c r="A448" s="176" t="s">
        <v>173</v>
      </c>
      <c r="B448" s="187">
        <f>B443+1</f>
        <v>69</v>
      </c>
      <c r="C448" s="135" t="s">
        <v>259</v>
      </c>
      <c r="D448" s="167" t="e">
        <f>VLOOKUP(C448,Unités!A:B,2,FALSE)</f>
        <v>#N/A</v>
      </c>
      <c r="F448" s="135" t="s">
        <v>94</v>
      </c>
      <c r="G448" s="134">
        <v>1</v>
      </c>
      <c r="H448" s="168" t="str">
        <f t="shared" si="47"/>
        <v>Unite, petit</v>
      </c>
      <c r="I448" s="167" t="e">
        <f t="shared" si="48"/>
        <v>#N/A</v>
      </c>
    </row>
    <row r="449" spans="1:9" ht="15" customHeight="1" x14ac:dyDescent="0.25">
      <c r="A449" s="176" t="s">
        <v>173</v>
      </c>
      <c r="B449" s="187">
        <f>B445+1</f>
        <v>69</v>
      </c>
      <c r="C449" s="135" t="s">
        <v>259</v>
      </c>
      <c r="D449" s="167" t="e">
        <f>VLOOKUP(C449,Unités!A:B,2,FALSE)</f>
        <v>#N/A</v>
      </c>
      <c r="F449" s="135" t="s">
        <v>97</v>
      </c>
      <c r="G449" s="134">
        <v>2</v>
      </c>
      <c r="H449" s="168" t="str">
        <f t="shared" si="47"/>
        <v>Unite, moyen</v>
      </c>
      <c r="I449" s="167" t="e">
        <f t="shared" si="48"/>
        <v>#N/A</v>
      </c>
    </row>
    <row r="450" spans="1:9" ht="15" customHeight="1" x14ac:dyDescent="0.25">
      <c r="A450" s="176" t="s">
        <v>173</v>
      </c>
      <c r="B450" s="187">
        <f t="shared" ref="B450" si="54">B447+1</f>
        <v>69</v>
      </c>
      <c r="C450" s="135" t="s">
        <v>259</v>
      </c>
      <c r="D450" s="167" t="e">
        <f>VLOOKUP(C450,Unités!A:B,2,FALSE)</f>
        <v>#N/A</v>
      </c>
      <c r="F450" s="135" t="s">
        <v>96</v>
      </c>
      <c r="G450" s="134">
        <v>3</v>
      </c>
      <c r="H450" s="168" t="str">
        <f t="shared" si="47"/>
        <v>Unite, grand</v>
      </c>
      <c r="I450" s="167" t="e">
        <f t="shared" si="48"/>
        <v>#N/A</v>
      </c>
    </row>
    <row r="451" spans="1:9" ht="15" customHeight="1" x14ac:dyDescent="0.2">
      <c r="A451" s="176" t="s">
        <v>174</v>
      </c>
      <c r="B451" s="189">
        <f>B448+1</f>
        <v>70</v>
      </c>
      <c r="C451" s="170" t="s">
        <v>259</v>
      </c>
      <c r="D451" s="170" t="e">
        <f>VLOOKUP(C451,Unités!A:B,2,FALSE)</f>
        <v>#N/A</v>
      </c>
      <c r="E451" s="170"/>
      <c r="F451" s="170" t="s">
        <v>94</v>
      </c>
      <c r="G451" s="170">
        <v>1</v>
      </c>
      <c r="H451" s="170" t="str">
        <f t="shared" si="47"/>
        <v>Unite, petit</v>
      </c>
      <c r="I451" s="170" t="e">
        <f t="shared" si="48"/>
        <v>#N/A</v>
      </c>
    </row>
    <row r="452" spans="1:9" ht="15" customHeight="1" x14ac:dyDescent="0.2">
      <c r="A452" s="176" t="s">
        <v>174</v>
      </c>
      <c r="B452" s="189">
        <f>B451</f>
        <v>70</v>
      </c>
      <c r="C452" s="170" t="s">
        <v>259</v>
      </c>
      <c r="D452" s="170" t="e">
        <f>VLOOKUP(C452,Unités!A:B,2,FALSE)</f>
        <v>#N/A</v>
      </c>
      <c r="E452" s="170"/>
      <c r="F452" s="170" t="s">
        <v>97</v>
      </c>
      <c r="G452" s="170">
        <v>2</v>
      </c>
      <c r="H452" s="170" t="str">
        <f t="shared" si="47"/>
        <v>Unite, moyen</v>
      </c>
      <c r="I452" s="170" t="e">
        <f t="shared" si="48"/>
        <v>#N/A</v>
      </c>
    </row>
    <row r="453" spans="1:9" ht="15" customHeight="1" x14ac:dyDescent="0.2">
      <c r="A453" s="176" t="s">
        <v>174</v>
      </c>
      <c r="B453" s="189">
        <f t="shared" ref="B453:B456" si="55">B452</f>
        <v>70</v>
      </c>
      <c r="C453" s="170" t="s">
        <v>259</v>
      </c>
      <c r="D453" s="170" t="e">
        <f>VLOOKUP(C453,Unités!A:B,2,FALSE)</f>
        <v>#N/A</v>
      </c>
      <c r="E453" s="170"/>
      <c r="F453" s="170" t="s">
        <v>96</v>
      </c>
      <c r="G453" s="170">
        <v>3</v>
      </c>
      <c r="H453" s="170" t="str">
        <f t="shared" si="47"/>
        <v>Unite, grand</v>
      </c>
      <c r="I453" s="170" t="e">
        <f t="shared" si="48"/>
        <v>#N/A</v>
      </c>
    </row>
    <row r="454" spans="1:9" ht="15" customHeight="1" x14ac:dyDescent="0.2">
      <c r="A454" s="176" t="s">
        <v>174</v>
      </c>
      <c r="B454" s="189">
        <f t="shared" si="55"/>
        <v>70</v>
      </c>
      <c r="C454" s="170" t="s">
        <v>99</v>
      </c>
      <c r="D454" s="170" t="e">
        <f>VLOOKUP(C454,Unités!A:B,2,FALSE)</f>
        <v>#N/A</v>
      </c>
      <c r="E454" s="170"/>
      <c r="F454" s="170" t="s">
        <v>94</v>
      </c>
      <c r="G454" s="170">
        <v>1</v>
      </c>
      <c r="H454" s="170" t="str">
        <f t="shared" si="47"/>
        <v>Tas, petit</v>
      </c>
      <c r="I454" s="170" t="e">
        <f t="shared" si="48"/>
        <v>#N/A</v>
      </c>
    </row>
    <row r="455" spans="1:9" ht="15" customHeight="1" x14ac:dyDescent="0.2">
      <c r="A455" s="176" t="s">
        <v>174</v>
      </c>
      <c r="B455" s="189">
        <f t="shared" si="55"/>
        <v>70</v>
      </c>
      <c r="C455" s="170" t="s">
        <v>99</v>
      </c>
      <c r="D455" s="170" t="e">
        <f>VLOOKUP(C455,Unités!A:B,2,FALSE)</f>
        <v>#N/A</v>
      </c>
      <c r="E455" s="170"/>
      <c r="F455" s="170" t="s">
        <v>97</v>
      </c>
      <c r="G455" s="170">
        <v>2</v>
      </c>
      <c r="H455" s="170" t="str">
        <f t="shared" si="47"/>
        <v>Tas, moyen</v>
      </c>
      <c r="I455" s="170" t="e">
        <f t="shared" si="48"/>
        <v>#N/A</v>
      </c>
    </row>
    <row r="456" spans="1:9" ht="15" customHeight="1" x14ac:dyDescent="0.2">
      <c r="A456" s="176" t="s">
        <v>174</v>
      </c>
      <c r="B456" s="189">
        <f t="shared" si="55"/>
        <v>70</v>
      </c>
      <c r="C456" s="170" t="s">
        <v>99</v>
      </c>
      <c r="D456" s="170" t="e">
        <f>VLOOKUP(C456,Unités!A:B,2,FALSE)</f>
        <v>#N/A</v>
      </c>
      <c r="E456" s="170"/>
      <c r="F456" s="170" t="s">
        <v>96</v>
      </c>
      <c r="G456" s="170">
        <v>3</v>
      </c>
      <c r="H456" s="170" t="str">
        <f t="shared" si="47"/>
        <v>Tas, grand</v>
      </c>
      <c r="I456" s="170" t="e">
        <f t="shared" si="48"/>
        <v>#N/A</v>
      </c>
    </row>
    <row r="457" spans="1:9" ht="15" customHeight="1" x14ac:dyDescent="0.25">
      <c r="A457" s="177" t="s">
        <v>175</v>
      </c>
      <c r="B457" s="191" t="s">
        <v>232</v>
      </c>
      <c r="D457" s="167" t="e">
        <f>VLOOKUP(C457,Unités!A:B,2,FALSE)</f>
        <v>#N/A</v>
      </c>
      <c r="G457" s="134"/>
      <c r="H457" s="168" t="str">
        <f t="shared" si="47"/>
        <v xml:space="preserve">, </v>
      </c>
      <c r="I457" s="167" t="e">
        <f t="shared" si="48"/>
        <v>#N/A</v>
      </c>
    </row>
    <row r="458" spans="1:9" ht="15" customHeight="1" x14ac:dyDescent="0.25">
      <c r="A458" s="176" t="s">
        <v>265</v>
      </c>
      <c r="B458" s="187">
        <f>B451+2</f>
        <v>72</v>
      </c>
      <c r="C458" s="135" t="s">
        <v>99</v>
      </c>
      <c r="D458" s="167" t="e">
        <f>VLOOKUP(C458,Unités!A:B,2,FALSE)</f>
        <v>#N/A</v>
      </c>
      <c r="F458" s="135" t="s">
        <v>94</v>
      </c>
      <c r="G458" s="134">
        <v>1</v>
      </c>
      <c r="H458" s="168" t="str">
        <f t="shared" si="47"/>
        <v>Tas, petit</v>
      </c>
      <c r="I458" s="167" t="e">
        <f t="shared" si="48"/>
        <v>#N/A</v>
      </c>
    </row>
    <row r="459" spans="1:9" ht="15" customHeight="1" x14ac:dyDescent="0.25">
      <c r="A459" s="176" t="s">
        <v>265</v>
      </c>
      <c r="B459" s="187">
        <f t="shared" ref="B459:B460" si="56">B452+2</f>
        <v>72</v>
      </c>
      <c r="C459" s="135" t="s">
        <v>99</v>
      </c>
      <c r="D459" s="167" t="e">
        <f>VLOOKUP(C459,Unités!A:B,2,FALSE)</f>
        <v>#N/A</v>
      </c>
      <c r="F459" s="135" t="s">
        <v>97</v>
      </c>
      <c r="G459" s="134">
        <v>2</v>
      </c>
      <c r="H459" s="168" t="str">
        <f t="shared" si="47"/>
        <v>Tas, moyen</v>
      </c>
      <c r="I459" s="167" t="e">
        <f t="shared" si="48"/>
        <v>#N/A</v>
      </c>
    </row>
    <row r="460" spans="1:9" ht="15" customHeight="1" x14ac:dyDescent="0.25">
      <c r="A460" s="176" t="s">
        <v>265</v>
      </c>
      <c r="B460" s="187">
        <f t="shared" si="56"/>
        <v>72</v>
      </c>
      <c r="C460" s="135" t="s">
        <v>99</v>
      </c>
      <c r="D460" s="167" t="e">
        <f>VLOOKUP(C460,Unités!A:B,2,FALSE)</f>
        <v>#N/A</v>
      </c>
      <c r="F460" s="135" t="s">
        <v>96</v>
      </c>
      <c r="G460" s="134">
        <v>3</v>
      </c>
      <c r="H460" s="168" t="str">
        <f t="shared" si="47"/>
        <v>Tas, grand</v>
      </c>
      <c r="I460" s="167" t="e">
        <f t="shared" si="48"/>
        <v>#N/A</v>
      </c>
    </row>
    <row r="461" spans="1:9" ht="15" customHeight="1" x14ac:dyDescent="0.25">
      <c r="A461" s="176" t="s">
        <v>264</v>
      </c>
      <c r="B461" s="187">
        <f>B458+1</f>
        <v>73</v>
      </c>
      <c r="C461" s="135" t="s">
        <v>259</v>
      </c>
      <c r="D461" s="167" t="e">
        <f>VLOOKUP(C461,Unités!A:B,2,FALSE)</f>
        <v>#N/A</v>
      </c>
      <c r="F461" s="135" t="s">
        <v>94</v>
      </c>
      <c r="G461" s="134"/>
      <c r="H461" s="168"/>
    </row>
    <row r="462" spans="1:9" ht="15" customHeight="1" x14ac:dyDescent="0.25">
      <c r="A462" s="176" t="s">
        <v>264</v>
      </c>
      <c r="B462" s="187">
        <f>B461</f>
        <v>73</v>
      </c>
      <c r="C462" s="135" t="s">
        <v>259</v>
      </c>
      <c r="D462" s="167" t="e">
        <f>VLOOKUP(C462,Unités!A:B,2,FALSE)</f>
        <v>#N/A</v>
      </c>
      <c r="F462" s="135" t="s">
        <v>97</v>
      </c>
      <c r="G462" s="134"/>
      <c r="H462" s="168"/>
    </row>
    <row r="463" spans="1:9" ht="15" customHeight="1" x14ac:dyDescent="0.25">
      <c r="A463" s="176" t="s">
        <v>264</v>
      </c>
      <c r="B463" s="187">
        <f>B462</f>
        <v>73</v>
      </c>
      <c r="C463" s="135" t="s">
        <v>259</v>
      </c>
      <c r="D463" s="167" t="e">
        <f>VLOOKUP(C463,Unités!A:B,2,FALSE)</f>
        <v>#N/A</v>
      </c>
      <c r="F463" s="135" t="s">
        <v>96</v>
      </c>
      <c r="G463" s="134"/>
      <c r="H463" s="168"/>
    </row>
    <row r="464" spans="1:9" ht="15" customHeight="1" x14ac:dyDescent="0.25">
      <c r="A464" s="176" t="s">
        <v>264</v>
      </c>
      <c r="B464" s="187">
        <f t="shared" ref="B464:B466" si="57">B463</f>
        <v>73</v>
      </c>
      <c r="C464" s="135" t="s">
        <v>99</v>
      </c>
      <c r="D464" s="167" t="e">
        <f>VLOOKUP(C464,Unités!A:B,2,FALSE)</f>
        <v>#N/A</v>
      </c>
      <c r="F464" s="135" t="s">
        <v>94</v>
      </c>
      <c r="G464" s="134"/>
      <c r="H464" s="168"/>
    </row>
    <row r="465" spans="1:9" ht="15" customHeight="1" x14ac:dyDescent="0.25">
      <c r="A465" s="176" t="s">
        <v>264</v>
      </c>
      <c r="B465" s="187">
        <f t="shared" si="57"/>
        <v>73</v>
      </c>
      <c r="C465" s="135" t="s">
        <v>99</v>
      </c>
      <c r="D465" s="167" t="e">
        <f>VLOOKUP(C465,Unités!A:B,2,FALSE)</f>
        <v>#N/A</v>
      </c>
      <c r="F465" s="135" t="s">
        <v>97</v>
      </c>
      <c r="G465" s="134"/>
      <c r="H465" s="168"/>
    </row>
    <row r="466" spans="1:9" ht="15" customHeight="1" x14ac:dyDescent="0.25">
      <c r="A466" s="176" t="s">
        <v>264</v>
      </c>
      <c r="B466" s="187">
        <f t="shared" si="57"/>
        <v>73</v>
      </c>
      <c r="C466" s="135" t="s">
        <v>99</v>
      </c>
      <c r="D466" s="167" t="e">
        <f>VLOOKUP(C466,Unités!A:B,2,FALSE)</f>
        <v>#N/A</v>
      </c>
      <c r="F466" s="135" t="s">
        <v>96</v>
      </c>
      <c r="G466" s="134"/>
      <c r="H466" s="168"/>
    </row>
    <row r="467" spans="1:9" ht="15" customHeight="1" x14ac:dyDescent="0.25">
      <c r="A467" s="176" t="s">
        <v>176</v>
      </c>
      <c r="B467" s="187">
        <f>B461+1</f>
        <v>74</v>
      </c>
      <c r="C467" s="135" t="s">
        <v>99</v>
      </c>
      <c r="D467" s="167" t="e">
        <f>VLOOKUP(C467,Unités!A:B,2,FALSE)</f>
        <v>#N/A</v>
      </c>
      <c r="F467" s="135" t="s">
        <v>94</v>
      </c>
      <c r="G467" s="134">
        <v>1</v>
      </c>
      <c r="H467" s="168" t="str">
        <f t="shared" si="47"/>
        <v>Tas, petit</v>
      </c>
      <c r="I467" s="167" t="e">
        <f t="shared" si="48"/>
        <v>#N/A</v>
      </c>
    </row>
    <row r="468" spans="1:9" ht="15" customHeight="1" x14ac:dyDescent="0.25">
      <c r="A468" s="176" t="s">
        <v>176</v>
      </c>
      <c r="B468" s="187">
        <f t="shared" ref="B468:B472" si="58">B462+1</f>
        <v>74</v>
      </c>
      <c r="C468" s="135" t="s">
        <v>99</v>
      </c>
      <c r="D468" s="167" t="e">
        <f>VLOOKUP(C468,Unités!A:B,2,FALSE)</f>
        <v>#N/A</v>
      </c>
      <c r="F468" s="135" t="s">
        <v>97</v>
      </c>
      <c r="G468" s="134">
        <v>2</v>
      </c>
      <c r="H468" s="168" t="str">
        <f t="shared" si="47"/>
        <v>Tas, moyen</v>
      </c>
      <c r="I468" s="167" t="e">
        <f t="shared" si="48"/>
        <v>#N/A</v>
      </c>
    </row>
    <row r="469" spans="1:9" ht="15" customHeight="1" x14ac:dyDescent="0.25">
      <c r="A469" s="176" t="s">
        <v>176</v>
      </c>
      <c r="B469" s="187">
        <f t="shared" si="58"/>
        <v>74</v>
      </c>
      <c r="C469" s="135" t="s">
        <v>99</v>
      </c>
      <c r="D469" s="167" t="e">
        <f>VLOOKUP(C469,Unités!A:B,2,FALSE)</f>
        <v>#N/A</v>
      </c>
      <c r="F469" s="135" t="s">
        <v>96</v>
      </c>
      <c r="G469" s="134">
        <v>3</v>
      </c>
      <c r="H469" s="168" t="str">
        <f t="shared" si="47"/>
        <v>Tas, grand</v>
      </c>
      <c r="I469" s="167" t="e">
        <f t="shared" si="48"/>
        <v>#N/A</v>
      </c>
    </row>
    <row r="470" spans="1:9" ht="15" customHeight="1" x14ac:dyDescent="0.25">
      <c r="A470" s="176" t="s">
        <v>176</v>
      </c>
      <c r="B470" s="187">
        <f t="shared" si="58"/>
        <v>74</v>
      </c>
      <c r="C470" s="135" t="s">
        <v>259</v>
      </c>
      <c r="D470" s="167" t="e">
        <f>VLOOKUP(C470,Unités!A:B,2,FALSE)</f>
        <v>#N/A</v>
      </c>
      <c r="F470" s="135" t="s">
        <v>94</v>
      </c>
      <c r="G470" s="134"/>
      <c r="H470" s="168"/>
    </row>
    <row r="471" spans="1:9" ht="15" customHeight="1" x14ac:dyDescent="0.25">
      <c r="A471" s="176" t="s">
        <v>176</v>
      </c>
      <c r="B471" s="187">
        <f t="shared" si="58"/>
        <v>74</v>
      </c>
      <c r="C471" s="135" t="s">
        <v>259</v>
      </c>
      <c r="D471" s="167" t="e">
        <f>VLOOKUP(C471,Unités!A:B,2,FALSE)</f>
        <v>#N/A</v>
      </c>
      <c r="F471" s="135" t="s">
        <v>97</v>
      </c>
      <c r="G471" s="134"/>
      <c r="H471" s="168"/>
    </row>
    <row r="472" spans="1:9" ht="15" customHeight="1" x14ac:dyDescent="0.25">
      <c r="A472" s="176" t="s">
        <v>176</v>
      </c>
      <c r="B472" s="187">
        <f t="shared" si="58"/>
        <v>74</v>
      </c>
      <c r="C472" s="135" t="s">
        <v>259</v>
      </c>
      <c r="D472" s="167" t="e">
        <f>VLOOKUP(C472,Unités!A:B,2,FALSE)</f>
        <v>#N/A</v>
      </c>
      <c r="F472" s="135" t="s">
        <v>96</v>
      </c>
      <c r="G472" s="134"/>
      <c r="H472" s="168"/>
    </row>
    <row r="473" spans="1:9" ht="15" customHeight="1" x14ac:dyDescent="0.25">
      <c r="A473" s="176" t="s">
        <v>177</v>
      </c>
      <c r="B473" s="187">
        <f>B467+1</f>
        <v>75</v>
      </c>
      <c r="C473" s="135" t="s">
        <v>77</v>
      </c>
      <c r="D473" s="167">
        <f>VLOOKUP(C473,Unités!A:B,2,FALSE)</f>
        <v>100</v>
      </c>
      <c r="F473" s="135" t="s">
        <v>109</v>
      </c>
      <c r="G473" s="134">
        <v>0</v>
      </c>
      <c r="H473" s="168" t="str">
        <f t="shared" ref="H473:H548" si="59">CONCATENATE(C473,IF(F473="N/A","",CONCATENATE(", ",F473)))</f>
        <v>Kg</v>
      </c>
      <c r="I473" s="167" t="str">
        <f t="shared" ref="I473:I548" si="60">CONCATENATE(D473,G473)</f>
        <v>1000</v>
      </c>
    </row>
    <row r="474" spans="1:9" ht="15" customHeight="1" x14ac:dyDescent="0.25">
      <c r="A474" s="176" t="s">
        <v>177</v>
      </c>
      <c r="B474" s="187">
        <f>B468+1</f>
        <v>75</v>
      </c>
      <c r="C474" s="135" t="s">
        <v>99</v>
      </c>
      <c r="D474" s="167" t="e">
        <f>VLOOKUP(C474,Unités!A:B,2,FALSE)</f>
        <v>#N/A</v>
      </c>
      <c r="F474" s="135" t="s">
        <v>94</v>
      </c>
      <c r="G474" s="134">
        <v>1</v>
      </c>
      <c r="H474" s="168" t="str">
        <f t="shared" si="59"/>
        <v>Tas, petit</v>
      </c>
      <c r="I474" s="167" t="e">
        <f t="shared" si="60"/>
        <v>#N/A</v>
      </c>
    </row>
    <row r="475" spans="1:9" ht="15" customHeight="1" x14ac:dyDescent="0.25">
      <c r="A475" s="176" t="s">
        <v>177</v>
      </c>
      <c r="B475" s="187">
        <f>B469+1</f>
        <v>75</v>
      </c>
      <c r="C475" s="135" t="s">
        <v>99</v>
      </c>
      <c r="D475" s="167" t="e">
        <f>VLOOKUP(C475,Unités!A:B,2,FALSE)</f>
        <v>#N/A</v>
      </c>
      <c r="F475" s="135" t="s">
        <v>97</v>
      </c>
      <c r="G475" s="134">
        <v>2</v>
      </c>
      <c r="H475" s="168" t="str">
        <f t="shared" si="59"/>
        <v>Tas, moyen</v>
      </c>
      <c r="I475" s="167" t="e">
        <f t="shared" si="60"/>
        <v>#N/A</v>
      </c>
    </row>
    <row r="476" spans="1:9" ht="15" customHeight="1" x14ac:dyDescent="0.25">
      <c r="A476" s="176" t="s">
        <v>177</v>
      </c>
      <c r="B476" s="187">
        <v>72</v>
      </c>
      <c r="C476" s="135" t="s">
        <v>99</v>
      </c>
      <c r="D476" s="167" t="e">
        <f>VLOOKUP(C476,Unités!A:B,2,FALSE)</f>
        <v>#N/A</v>
      </c>
      <c r="F476" s="135" t="s">
        <v>96</v>
      </c>
      <c r="G476" s="134">
        <v>3</v>
      </c>
      <c r="H476" s="168" t="str">
        <f t="shared" si="59"/>
        <v>Tas, grand</v>
      </c>
      <c r="I476" s="167" t="e">
        <f t="shared" si="60"/>
        <v>#N/A</v>
      </c>
    </row>
    <row r="477" spans="1:9" ht="15" customHeight="1" x14ac:dyDescent="0.25">
      <c r="A477" s="176" t="s">
        <v>178</v>
      </c>
      <c r="B477" s="187">
        <f>B473+1</f>
        <v>76</v>
      </c>
      <c r="C477" s="135" t="s">
        <v>259</v>
      </c>
      <c r="D477" s="167" t="e">
        <f>VLOOKUP(C477,Unités!A:B,2,FALSE)</f>
        <v>#N/A</v>
      </c>
      <c r="F477" s="135" t="s">
        <v>94</v>
      </c>
      <c r="G477" s="134">
        <v>1</v>
      </c>
      <c r="H477" s="168" t="str">
        <f t="shared" si="59"/>
        <v>Unite, petit</v>
      </c>
      <c r="I477" s="167" t="e">
        <f t="shared" si="60"/>
        <v>#N/A</v>
      </c>
    </row>
    <row r="478" spans="1:9" ht="15" customHeight="1" x14ac:dyDescent="0.25">
      <c r="A478" s="176" t="s">
        <v>178</v>
      </c>
      <c r="B478" s="187">
        <f>B477</f>
        <v>76</v>
      </c>
      <c r="C478" s="135" t="s">
        <v>259</v>
      </c>
      <c r="D478" s="167" t="e">
        <f>VLOOKUP(C478,Unités!A:B,2,FALSE)</f>
        <v>#N/A</v>
      </c>
      <c r="F478" s="135" t="s">
        <v>97</v>
      </c>
      <c r="G478" s="134">
        <v>2</v>
      </c>
      <c r="H478" s="168" t="str">
        <f t="shared" si="59"/>
        <v>Unite, moyen</v>
      </c>
      <c r="I478" s="167" t="e">
        <f t="shared" si="60"/>
        <v>#N/A</v>
      </c>
    </row>
    <row r="479" spans="1:9" ht="15" customHeight="1" x14ac:dyDescent="0.25">
      <c r="A479" s="176" t="s">
        <v>178</v>
      </c>
      <c r="B479" s="187">
        <f t="shared" ref="B479:B482" si="61">B478</f>
        <v>76</v>
      </c>
      <c r="C479" s="135" t="s">
        <v>259</v>
      </c>
      <c r="D479" s="167" t="e">
        <f>VLOOKUP(C479,Unités!A:B,2,FALSE)</f>
        <v>#N/A</v>
      </c>
      <c r="F479" s="135" t="s">
        <v>96</v>
      </c>
      <c r="G479" s="134">
        <v>3</v>
      </c>
      <c r="H479" s="168" t="str">
        <f t="shared" si="59"/>
        <v>Unite, grand</v>
      </c>
      <c r="I479" s="167" t="e">
        <f t="shared" si="60"/>
        <v>#N/A</v>
      </c>
    </row>
    <row r="480" spans="1:9" ht="15" customHeight="1" x14ac:dyDescent="0.25">
      <c r="A480" s="176" t="s">
        <v>178</v>
      </c>
      <c r="B480" s="187">
        <f t="shared" si="61"/>
        <v>76</v>
      </c>
      <c r="C480" s="135" t="s">
        <v>99</v>
      </c>
      <c r="D480" s="167" t="e">
        <f>VLOOKUP(C480,Unités!A:B,2,FALSE)</f>
        <v>#N/A</v>
      </c>
      <c r="F480" s="135" t="s">
        <v>94</v>
      </c>
      <c r="G480" s="134">
        <v>1</v>
      </c>
      <c r="H480" s="168" t="str">
        <f t="shared" si="59"/>
        <v>Tas, petit</v>
      </c>
      <c r="I480" s="167" t="e">
        <f t="shared" si="60"/>
        <v>#N/A</v>
      </c>
    </row>
    <row r="481" spans="1:9" ht="15" customHeight="1" x14ac:dyDescent="0.25">
      <c r="A481" s="176" t="s">
        <v>178</v>
      </c>
      <c r="B481" s="187">
        <f t="shared" si="61"/>
        <v>76</v>
      </c>
      <c r="C481" s="135" t="s">
        <v>99</v>
      </c>
      <c r="D481" s="167" t="e">
        <f>VLOOKUP(C481,Unités!A:B,2,FALSE)</f>
        <v>#N/A</v>
      </c>
      <c r="F481" s="135" t="s">
        <v>97</v>
      </c>
      <c r="G481" s="134">
        <v>2</v>
      </c>
      <c r="H481" s="168" t="str">
        <f t="shared" si="59"/>
        <v>Tas, moyen</v>
      </c>
      <c r="I481" s="167" t="e">
        <f t="shared" si="60"/>
        <v>#N/A</v>
      </c>
    </row>
    <row r="482" spans="1:9" ht="15" customHeight="1" x14ac:dyDescent="0.25">
      <c r="A482" s="176" t="s">
        <v>178</v>
      </c>
      <c r="B482" s="187">
        <f t="shared" si="61"/>
        <v>76</v>
      </c>
      <c r="C482" s="135" t="s">
        <v>99</v>
      </c>
      <c r="D482" s="167" t="e">
        <f>VLOOKUP(C482,Unités!A:B,2,FALSE)</f>
        <v>#N/A</v>
      </c>
      <c r="F482" s="135" t="s">
        <v>96</v>
      </c>
      <c r="G482" s="134">
        <v>3</v>
      </c>
      <c r="H482" s="168" t="str">
        <f t="shared" si="59"/>
        <v>Tas, grand</v>
      </c>
      <c r="I482" s="167" t="e">
        <f t="shared" si="60"/>
        <v>#N/A</v>
      </c>
    </row>
    <row r="483" spans="1:9" ht="15" customHeight="1" x14ac:dyDescent="0.25">
      <c r="A483" s="176" t="s">
        <v>179</v>
      </c>
      <c r="B483" s="187">
        <f>B477+1</f>
        <v>77</v>
      </c>
      <c r="C483" s="135" t="s">
        <v>259</v>
      </c>
      <c r="D483" s="167" t="e">
        <f>VLOOKUP(C483,Unités!A:B,2,FALSE)</f>
        <v>#N/A</v>
      </c>
      <c r="F483" s="135" t="s">
        <v>94</v>
      </c>
      <c r="G483" s="134">
        <v>1</v>
      </c>
      <c r="H483" s="168" t="str">
        <f t="shared" si="59"/>
        <v>Unite, petit</v>
      </c>
      <c r="I483" s="167" t="e">
        <f t="shared" si="60"/>
        <v>#N/A</v>
      </c>
    </row>
    <row r="484" spans="1:9" ht="15" customHeight="1" x14ac:dyDescent="0.25">
      <c r="A484" s="176" t="s">
        <v>179</v>
      </c>
      <c r="B484" s="187">
        <f>B483</f>
        <v>77</v>
      </c>
      <c r="C484" s="135" t="s">
        <v>259</v>
      </c>
      <c r="D484" s="167" t="e">
        <f>VLOOKUP(C484,Unités!A:B,2,FALSE)</f>
        <v>#N/A</v>
      </c>
      <c r="F484" s="135" t="s">
        <v>97</v>
      </c>
      <c r="G484" s="134">
        <v>2</v>
      </c>
      <c r="H484" s="168" t="str">
        <f t="shared" si="59"/>
        <v>Unite, moyen</v>
      </c>
      <c r="I484" s="167" t="e">
        <f t="shared" si="60"/>
        <v>#N/A</v>
      </c>
    </row>
    <row r="485" spans="1:9" ht="15" customHeight="1" x14ac:dyDescent="0.25">
      <c r="A485" s="176" t="s">
        <v>179</v>
      </c>
      <c r="B485" s="187">
        <f t="shared" ref="B485:B488" si="62">B484</f>
        <v>77</v>
      </c>
      <c r="C485" s="135" t="s">
        <v>259</v>
      </c>
      <c r="D485" s="167" t="e">
        <f>VLOOKUP(C485,Unités!A:B,2,FALSE)</f>
        <v>#N/A</v>
      </c>
      <c r="F485" s="135" t="s">
        <v>96</v>
      </c>
      <c r="G485" s="134">
        <v>3</v>
      </c>
      <c r="H485" s="168" t="str">
        <f t="shared" si="59"/>
        <v>Unite, grand</v>
      </c>
      <c r="I485" s="167" t="e">
        <f t="shared" si="60"/>
        <v>#N/A</v>
      </c>
    </row>
    <row r="486" spans="1:9" ht="15" customHeight="1" x14ac:dyDescent="0.25">
      <c r="A486" s="176" t="s">
        <v>179</v>
      </c>
      <c r="B486" s="187">
        <f t="shared" si="62"/>
        <v>77</v>
      </c>
      <c r="C486" s="135" t="s">
        <v>99</v>
      </c>
      <c r="D486" s="167" t="e">
        <f>VLOOKUP(C486,Unités!A:B,2,FALSE)</f>
        <v>#N/A</v>
      </c>
      <c r="F486" s="135" t="s">
        <v>94</v>
      </c>
      <c r="G486" s="134">
        <v>1</v>
      </c>
      <c r="H486" s="168" t="str">
        <f t="shared" si="59"/>
        <v>Tas, petit</v>
      </c>
      <c r="I486" s="167" t="e">
        <f t="shared" si="60"/>
        <v>#N/A</v>
      </c>
    </row>
    <row r="487" spans="1:9" ht="15" customHeight="1" x14ac:dyDescent="0.25">
      <c r="A487" s="176" t="s">
        <v>179</v>
      </c>
      <c r="B487" s="187">
        <f t="shared" si="62"/>
        <v>77</v>
      </c>
      <c r="C487" s="135" t="s">
        <v>99</v>
      </c>
      <c r="D487" s="167" t="e">
        <f>VLOOKUP(C487,Unités!A:B,2,FALSE)</f>
        <v>#N/A</v>
      </c>
      <c r="F487" s="135" t="s">
        <v>97</v>
      </c>
      <c r="G487" s="134">
        <v>2</v>
      </c>
      <c r="H487" s="168" t="str">
        <f t="shared" si="59"/>
        <v>Tas, moyen</v>
      </c>
      <c r="I487" s="167" t="e">
        <f t="shared" si="60"/>
        <v>#N/A</v>
      </c>
    </row>
    <row r="488" spans="1:9" ht="15" customHeight="1" x14ac:dyDescent="0.25">
      <c r="A488" s="176" t="s">
        <v>179</v>
      </c>
      <c r="B488" s="187">
        <f t="shared" si="62"/>
        <v>77</v>
      </c>
      <c r="C488" s="135" t="s">
        <v>99</v>
      </c>
      <c r="D488" s="167" t="e">
        <f>VLOOKUP(C488,Unités!A:B,2,FALSE)</f>
        <v>#N/A</v>
      </c>
      <c r="F488" s="135" t="s">
        <v>96</v>
      </c>
      <c r="G488" s="134">
        <v>3</v>
      </c>
      <c r="H488" s="168" t="str">
        <f t="shared" si="59"/>
        <v>Tas, grand</v>
      </c>
      <c r="I488" s="167" t="e">
        <f t="shared" si="60"/>
        <v>#N/A</v>
      </c>
    </row>
    <row r="489" spans="1:9" ht="15" customHeight="1" x14ac:dyDescent="0.25">
      <c r="A489" s="176" t="s">
        <v>180</v>
      </c>
      <c r="B489" s="187">
        <f>B483+1</f>
        <v>78</v>
      </c>
      <c r="C489" s="135" t="s">
        <v>259</v>
      </c>
      <c r="D489" s="167" t="e">
        <f>VLOOKUP(C489,Unités!A:B,2,FALSE)</f>
        <v>#N/A</v>
      </c>
      <c r="F489" s="135" t="s">
        <v>94</v>
      </c>
      <c r="G489" s="134">
        <v>1</v>
      </c>
      <c r="H489" s="168" t="str">
        <f t="shared" si="59"/>
        <v>Unite, petit</v>
      </c>
      <c r="I489" s="167" t="e">
        <f t="shared" si="60"/>
        <v>#N/A</v>
      </c>
    </row>
    <row r="490" spans="1:9" ht="15" customHeight="1" x14ac:dyDescent="0.25">
      <c r="A490" s="176" t="s">
        <v>180</v>
      </c>
      <c r="B490" s="187">
        <f>B489</f>
        <v>78</v>
      </c>
      <c r="C490" s="135" t="s">
        <v>259</v>
      </c>
      <c r="D490" s="167" t="e">
        <f>VLOOKUP(C490,Unités!A:B,2,FALSE)</f>
        <v>#N/A</v>
      </c>
      <c r="F490" s="135" t="s">
        <v>97</v>
      </c>
      <c r="G490" s="134">
        <v>2</v>
      </c>
      <c r="H490" s="168" t="str">
        <f t="shared" si="59"/>
        <v>Unite, moyen</v>
      </c>
      <c r="I490" s="167" t="e">
        <f t="shared" si="60"/>
        <v>#N/A</v>
      </c>
    </row>
    <row r="491" spans="1:9" ht="15" customHeight="1" x14ac:dyDescent="0.25">
      <c r="A491" s="176" t="s">
        <v>180</v>
      </c>
      <c r="B491" s="187">
        <f t="shared" ref="B491:B494" si="63">B490</f>
        <v>78</v>
      </c>
      <c r="C491" s="135" t="s">
        <v>259</v>
      </c>
      <c r="D491" s="167" t="e">
        <f>VLOOKUP(C491,Unités!A:B,2,FALSE)</f>
        <v>#N/A</v>
      </c>
      <c r="F491" s="135" t="s">
        <v>96</v>
      </c>
      <c r="G491" s="134">
        <v>3</v>
      </c>
      <c r="H491" s="168" t="str">
        <f t="shared" si="59"/>
        <v>Unite, grand</v>
      </c>
      <c r="I491" s="167" t="e">
        <f t="shared" si="60"/>
        <v>#N/A</v>
      </c>
    </row>
    <row r="492" spans="1:9" ht="15" customHeight="1" x14ac:dyDescent="0.25">
      <c r="A492" s="176" t="s">
        <v>180</v>
      </c>
      <c r="B492" s="187">
        <f t="shared" si="63"/>
        <v>78</v>
      </c>
      <c r="C492" s="135" t="s">
        <v>99</v>
      </c>
      <c r="D492" s="167" t="e">
        <f>VLOOKUP(C492,Unités!A:B,2,FALSE)</f>
        <v>#N/A</v>
      </c>
      <c r="F492" s="135" t="s">
        <v>94</v>
      </c>
      <c r="G492" s="134">
        <v>1</v>
      </c>
      <c r="H492" s="168" t="str">
        <f t="shared" si="59"/>
        <v>Tas, petit</v>
      </c>
      <c r="I492" s="167" t="e">
        <f t="shared" si="60"/>
        <v>#N/A</v>
      </c>
    </row>
    <row r="493" spans="1:9" ht="15" customHeight="1" x14ac:dyDescent="0.25">
      <c r="A493" s="176" t="s">
        <v>180</v>
      </c>
      <c r="B493" s="187">
        <f t="shared" si="63"/>
        <v>78</v>
      </c>
      <c r="C493" s="135" t="s">
        <v>99</v>
      </c>
      <c r="D493" s="167" t="e">
        <f>VLOOKUP(C493,Unités!A:B,2,FALSE)</f>
        <v>#N/A</v>
      </c>
      <c r="F493" s="135" t="s">
        <v>97</v>
      </c>
      <c r="G493" s="134">
        <v>2</v>
      </c>
      <c r="H493" s="168" t="str">
        <f t="shared" si="59"/>
        <v>Tas, moyen</v>
      </c>
      <c r="I493" s="167" t="e">
        <f t="shared" si="60"/>
        <v>#N/A</v>
      </c>
    </row>
    <row r="494" spans="1:9" ht="15" customHeight="1" x14ac:dyDescent="0.25">
      <c r="A494" s="176" t="s">
        <v>180</v>
      </c>
      <c r="B494" s="187">
        <f t="shared" si="63"/>
        <v>78</v>
      </c>
      <c r="C494" s="135" t="s">
        <v>99</v>
      </c>
      <c r="D494" s="167" t="e">
        <f>VLOOKUP(C494,Unités!A:B,2,FALSE)</f>
        <v>#N/A</v>
      </c>
      <c r="F494" s="135" t="s">
        <v>96</v>
      </c>
      <c r="G494" s="134">
        <v>3</v>
      </c>
      <c r="H494" s="168" t="str">
        <f t="shared" si="59"/>
        <v>Tas, grand</v>
      </c>
      <c r="I494" s="167" t="e">
        <f t="shared" si="60"/>
        <v>#N/A</v>
      </c>
    </row>
    <row r="495" spans="1:9" ht="15" customHeight="1" x14ac:dyDescent="0.25">
      <c r="A495" s="176" t="s">
        <v>62</v>
      </c>
      <c r="B495" s="187">
        <f>B489+1</f>
        <v>79</v>
      </c>
      <c r="C495" s="135" t="s">
        <v>99</v>
      </c>
      <c r="D495" s="167" t="e">
        <f>VLOOKUP(C495,Unités!A:B,2,FALSE)</f>
        <v>#N/A</v>
      </c>
      <c r="F495" s="135" t="s">
        <v>94</v>
      </c>
      <c r="G495" s="134">
        <v>1</v>
      </c>
      <c r="H495" s="168" t="str">
        <f t="shared" si="59"/>
        <v>Tas, petit</v>
      </c>
      <c r="I495" s="167" t="e">
        <f t="shared" si="60"/>
        <v>#N/A</v>
      </c>
    </row>
    <row r="496" spans="1:9" ht="15" customHeight="1" x14ac:dyDescent="0.25">
      <c r="A496" s="176" t="s">
        <v>62</v>
      </c>
      <c r="B496" s="187">
        <f>B495</f>
        <v>79</v>
      </c>
      <c r="C496" s="135" t="s">
        <v>99</v>
      </c>
      <c r="D496" s="167" t="e">
        <f>VLOOKUP(C496,Unités!A:B,2,FALSE)</f>
        <v>#N/A</v>
      </c>
      <c r="F496" s="135" t="s">
        <v>97</v>
      </c>
      <c r="G496" s="134">
        <v>2</v>
      </c>
      <c r="H496" s="168" t="str">
        <f t="shared" si="59"/>
        <v>Tas, moyen</v>
      </c>
      <c r="I496" s="167" t="e">
        <f t="shared" si="60"/>
        <v>#N/A</v>
      </c>
    </row>
    <row r="497" spans="1:9" ht="15" customHeight="1" x14ac:dyDescent="0.25">
      <c r="A497" s="176" t="s">
        <v>62</v>
      </c>
      <c r="B497" s="187">
        <f t="shared" ref="B497:B506" si="64">B496</f>
        <v>79</v>
      </c>
      <c r="C497" s="135" t="s">
        <v>99</v>
      </c>
      <c r="D497" s="167" t="e">
        <f>VLOOKUP(C497,Unités!A:B,2,FALSE)</f>
        <v>#N/A</v>
      </c>
      <c r="F497" s="135" t="s">
        <v>96</v>
      </c>
      <c r="G497" s="134">
        <v>3</v>
      </c>
      <c r="H497" s="168" t="str">
        <f t="shared" si="59"/>
        <v>Tas, grand</v>
      </c>
      <c r="I497" s="167" t="e">
        <f t="shared" si="60"/>
        <v>#N/A</v>
      </c>
    </row>
    <row r="498" spans="1:9" ht="15" customHeight="1" x14ac:dyDescent="0.25">
      <c r="A498" s="176" t="s">
        <v>62</v>
      </c>
      <c r="B498" s="187">
        <f t="shared" si="64"/>
        <v>79</v>
      </c>
      <c r="C498" s="135" t="s">
        <v>100</v>
      </c>
      <c r="D498" s="167" t="e">
        <f>VLOOKUP(C498,Unités!A:B,2,FALSE)</f>
        <v>#N/A</v>
      </c>
      <c r="F498" s="135" t="s">
        <v>94</v>
      </c>
      <c r="G498" s="134">
        <v>1</v>
      </c>
      <c r="H498" s="168" t="str">
        <f t="shared" si="59"/>
        <v>Panier, petit</v>
      </c>
      <c r="I498" s="167" t="e">
        <f t="shared" si="60"/>
        <v>#N/A</v>
      </c>
    </row>
    <row r="499" spans="1:9" ht="15" customHeight="1" x14ac:dyDescent="0.25">
      <c r="A499" s="176" t="s">
        <v>62</v>
      </c>
      <c r="B499" s="187">
        <f t="shared" si="64"/>
        <v>79</v>
      </c>
      <c r="C499" s="135" t="s">
        <v>100</v>
      </c>
      <c r="D499" s="167" t="e">
        <f>VLOOKUP(C499,Unités!A:B,2,FALSE)</f>
        <v>#N/A</v>
      </c>
      <c r="F499" s="135" t="s">
        <v>97</v>
      </c>
      <c r="G499" s="134">
        <v>2</v>
      </c>
      <c r="H499" s="168" t="str">
        <f t="shared" si="59"/>
        <v>Panier, moyen</v>
      </c>
      <c r="I499" s="167" t="e">
        <f t="shared" si="60"/>
        <v>#N/A</v>
      </c>
    </row>
    <row r="500" spans="1:9" ht="15" customHeight="1" x14ac:dyDescent="0.25">
      <c r="A500" s="176" t="s">
        <v>62</v>
      </c>
      <c r="B500" s="187">
        <f t="shared" si="64"/>
        <v>79</v>
      </c>
      <c r="C500" s="135" t="s">
        <v>100</v>
      </c>
      <c r="D500" s="167" t="e">
        <f>VLOOKUP(C500,Unités!A:B,2,FALSE)</f>
        <v>#N/A</v>
      </c>
      <c r="F500" s="135" t="s">
        <v>96</v>
      </c>
      <c r="G500" s="134">
        <v>3</v>
      </c>
      <c r="H500" s="168" t="str">
        <f t="shared" si="59"/>
        <v>Panier, grand</v>
      </c>
      <c r="I500" s="167" t="e">
        <f t="shared" si="60"/>
        <v>#N/A</v>
      </c>
    </row>
    <row r="501" spans="1:9" ht="15" customHeight="1" x14ac:dyDescent="0.25">
      <c r="A501" s="176" t="s">
        <v>62</v>
      </c>
      <c r="B501" s="187">
        <f t="shared" si="64"/>
        <v>79</v>
      </c>
      <c r="C501" s="135" t="s">
        <v>215</v>
      </c>
      <c r="D501" s="167">
        <f>VLOOKUP(C501,Unités!A:B,2,FALSE)</f>
        <v>118</v>
      </c>
      <c r="F501" s="135" t="s">
        <v>94</v>
      </c>
      <c r="G501" s="134">
        <v>1</v>
      </c>
      <c r="H501" s="168" t="str">
        <f t="shared" si="59"/>
        <v>Carton, petit</v>
      </c>
      <c r="I501" s="167" t="str">
        <f t="shared" si="60"/>
        <v>1181</v>
      </c>
    </row>
    <row r="502" spans="1:9" ht="15" customHeight="1" x14ac:dyDescent="0.25">
      <c r="A502" s="176" t="s">
        <v>62</v>
      </c>
      <c r="B502" s="187">
        <f t="shared" si="64"/>
        <v>79</v>
      </c>
      <c r="C502" s="135" t="s">
        <v>215</v>
      </c>
      <c r="D502" s="167">
        <f>VLOOKUP(C502,Unités!A:B,2,FALSE)</f>
        <v>118</v>
      </c>
      <c r="F502" s="135" t="s">
        <v>97</v>
      </c>
      <c r="G502" s="134">
        <v>2</v>
      </c>
      <c r="H502" s="168" t="str">
        <f t="shared" si="59"/>
        <v>Carton, moyen</v>
      </c>
      <c r="I502" s="167" t="str">
        <f t="shared" si="60"/>
        <v>1182</v>
      </c>
    </row>
    <row r="503" spans="1:9" ht="15" customHeight="1" x14ac:dyDescent="0.25">
      <c r="A503" s="176" t="s">
        <v>62</v>
      </c>
      <c r="B503" s="187">
        <f t="shared" si="64"/>
        <v>79</v>
      </c>
      <c r="C503" s="135" t="s">
        <v>215</v>
      </c>
      <c r="D503" s="167">
        <f>VLOOKUP(C503,Unités!A:B,2,FALSE)</f>
        <v>118</v>
      </c>
      <c r="F503" s="135" t="s">
        <v>96</v>
      </c>
      <c r="G503" s="134">
        <v>3</v>
      </c>
      <c r="H503" s="168" t="str">
        <f t="shared" si="59"/>
        <v>Carton, grand</v>
      </c>
      <c r="I503" s="167" t="str">
        <f t="shared" si="60"/>
        <v>1183</v>
      </c>
    </row>
    <row r="504" spans="1:9" ht="15" customHeight="1" x14ac:dyDescent="0.25">
      <c r="A504" s="176" t="s">
        <v>62</v>
      </c>
      <c r="B504" s="187">
        <f t="shared" si="64"/>
        <v>79</v>
      </c>
      <c r="C504" s="135" t="s">
        <v>225</v>
      </c>
      <c r="D504" s="167">
        <f>VLOOKUP(C504,Unités!A:B,2,FALSE)</f>
        <v>114</v>
      </c>
      <c r="F504" s="135" t="s">
        <v>94</v>
      </c>
      <c r="G504" s="134">
        <v>1</v>
      </c>
      <c r="H504" s="168" t="str">
        <f t="shared" si="59"/>
        <v>Caisse, petit</v>
      </c>
      <c r="I504" s="167" t="str">
        <f t="shared" si="60"/>
        <v>1141</v>
      </c>
    </row>
    <row r="505" spans="1:9" ht="15" customHeight="1" x14ac:dyDescent="0.25">
      <c r="A505" s="176" t="s">
        <v>62</v>
      </c>
      <c r="B505" s="187">
        <f t="shared" si="64"/>
        <v>79</v>
      </c>
      <c r="C505" s="135" t="s">
        <v>225</v>
      </c>
      <c r="D505" s="167">
        <f>VLOOKUP(C505,Unités!A:B,2,FALSE)</f>
        <v>114</v>
      </c>
      <c r="F505" s="135" t="s">
        <v>97</v>
      </c>
      <c r="G505" s="134">
        <v>2</v>
      </c>
      <c r="H505" s="168" t="str">
        <f t="shared" si="59"/>
        <v>Caisse, moyen</v>
      </c>
      <c r="I505" s="167" t="str">
        <f t="shared" si="60"/>
        <v>1142</v>
      </c>
    </row>
    <row r="506" spans="1:9" ht="15" customHeight="1" x14ac:dyDescent="0.25">
      <c r="A506" s="176" t="s">
        <v>62</v>
      </c>
      <c r="B506" s="187">
        <f t="shared" si="64"/>
        <v>79</v>
      </c>
      <c r="C506" s="135" t="s">
        <v>225</v>
      </c>
      <c r="D506" s="167">
        <f>VLOOKUP(C506,Unités!A:B,2,FALSE)</f>
        <v>114</v>
      </c>
      <c r="F506" s="135" t="s">
        <v>96</v>
      </c>
      <c r="G506" s="134">
        <v>3</v>
      </c>
      <c r="H506" s="168" t="str">
        <f t="shared" si="59"/>
        <v>Caisse, grand</v>
      </c>
      <c r="I506" s="167" t="str">
        <f t="shared" si="60"/>
        <v>1143</v>
      </c>
    </row>
    <row r="507" spans="1:9" ht="15" customHeight="1" x14ac:dyDescent="0.2">
      <c r="A507" s="176" t="s">
        <v>181</v>
      </c>
      <c r="B507" s="189">
        <f>B495+1</f>
        <v>80</v>
      </c>
      <c r="C507" s="170" t="s">
        <v>77</v>
      </c>
      <c r="D507" s="189">
        <f>VLOOKUP(C507,Unités!A:B,2,FALSE)</f>
        <v>100</v>
      </c>
      <c r="E507" s="170"/>
      <c r="F507" s="170"/>
      <c r="G507" s="170"/>
      <c r="H507" s="170" t="str">
        <f t="shared" si="59"/>
        <v xml:space="preserve">Kg, </v>
      </c>
      <c r="I507" s="170" t="str">
        <f t="shared" si="60"/>
        <v>100</v>
      </c>
    </row>
    <row r="508" spans="1:9" ht="15" customHeight="1" x14ac:dyDescent="0.2">
      <c r="A508" s="176" t="s">
        <v>181</v>
      </c>
      <c r="B508" s="189">
        <f>B507</f>
        <v>80</v>
      </c>
      <c r="C508" s="170" t="s">
        <v>101</v>
      </c>
      <c r="D508" s="189" t="e">
        <f>VLOOKUP(C508,Unités!A:B,2,FALSE)</f>
        <v>#N/A</v>
      </c>
      <c r="E508" s="170"/>
      <c r="F508" s="170" t="s">
        <v>94</v>
      </c>
      <c r="G508" s="170"/>
      <c r="H508" s="170" t="str">
        <f t="shared" si="59"/>
        <v>Sachet, petit</v>
      </c>
      <c r="I508" s="170"/>
    </row>
    <row r="509" spans="1:9" ht="15" customHeight="1" x14ac:dyDescent="0.2">
      <c r="A509" s="176" t="s">
        <v>181</v>
      </c>
      <c r="B509" s="189">
        <f t="shared" ref="B509:B513" si="65">B508</f>
        <v>80</v>
      </c>
      <c r="C509" s="170" t="s">
        <v>101</v>
      </c>
      <c r="D509" s="189" t="e">
        <f>VLOOKUP(C509,Unités!A:B,2,FALSE)</f>
        <v>#N/A</v>
      </c>
      <c r="E509" s="170"/>
      <c r="F509" s="170" t="s">
        <v>97</v>
      </c>
      <c r="G509" s="170"/>
      <c r="H509" s="170"/>
      <c r="I509" s="170"/>
    </row>
    <row r="510" spans="1:9" ht="15" customHeight="1" x14ac:dyDescent="0.2">
      <c r="A510" s="176" t="s">
        <v>181</v>
      </c>
      <c r="B510" s="189">
        <f t="shared" si="65"/>
        <v>80</v>
      </c>
      <c r="C510" s="170" t="s">
        <v>101</v>
      </c>
      <c r="D510" s="189" t="e">
        <f>VLOOKUP(C510,Unités!A:B,2,FALSE)</f>
        <v>#N/A</v>
      </c>
      <c r="E510" s="170"/>
      <c r="F510" s="170" t="s">
        <v>96</v>
      </c>
      <c r="G510" s="170"/>
      <c r="H510" s="170"/>
      <c r="I510" s="170"/>
    </row>
    <row r="511" spans="1:9" ht="15" customHeight="1" x14ac:dyDescent="0.2">
      <c r="A511" s="176" t="s">
        <v>181</v>
      </c>
      <c r="B511" s="189">
        <f t="shared" si="65"/>
        <v>80</v>
      </c>
      <c r="C511" s="170" t="s">
        <v>99</v>
      </c>
      <c r="D511" s="189" t="e">
        <f>VLOOKUP(C511,Unités!A:B,2,FALSE)</f>
        <v>#N/A</v>
      </c>
      <c r="E511" s="170"/>
      <c r="F511" s="170" t="s">
        <v>94</v>
      </c>
      <c r="G511" s="170"/>
      <c r="H511" s="170" t="str">
        <f t="shared" si="59"/>
        <v>Tas, petit</v>
      </c>
      <c r="I511" s="170"/>
    </row>
    <row r="512" spans="1:9" ht="15" customHeight="1" x14ac:dyDescent="0.2">
      <c r="A512" s="176" t="s">
        <v>181</v>
      </c>
      <c r="B512" s="189">
        <f t="shared" si="65"/>
        <v>80</v>
      </c>
      <c r="C512" s="170" t="s">
        <v>99</v>
      </c>
      <c r="D512" s="189" t="e">
        <f>VLOOKUP(C512,Unités!A:B,2,FALSE)</f>
        <v>#N/A</v>
      </c>
      <c r="E512" s="170"/>
      <c r="F512" s="170" t="s">
        <v>97</v>
      </c>
      <c r="G512" s="170"/>
      <c r="H512" s="170"/>
      <c r="I512" s="170"/>
    </row>
    <row r="513" spans="1:9" ht="15" customHeight="1" x14ac:dyDescent="0.2">
      <c r="A513" s="176" t="s">
        <v>181</v>
      </c>
      <c r="B513" s="189">
        <f t="shared" si="65"/>
        <v>80</v>
      </c>
      <c r="C513" s="170" t="s">
        <v>99</v>
      </c>
      <c r="D513" s="189" t="e">
        <f>VLOOKUP(C513,Unités!A:B,2,FALSE)</f>
        <v>#N/A</v>
      </c>
      <c r="E513" s="170"/>
      <c r="F513" s="170" t="s">
        <v>96</v>
      </c>
      <c r="G513" s="170"/>
      <c r="H513" s="170"/>
      <c r="I513" s="170"/>
    </row>
    <row r="514" spans="1:9" ht="15" customHeight="1" x14ac:dyDescent="0.25">
      <c r="A514" s="176" t="s">
        <v>63</v>
      </c>
      <c r="B514" s="187">
        <f>B507+1</f>
        <v>81</v>
      </c>
      <c r="C514" s="135" t="s">
        <v>99</v>
      </c>
      <c r="D514" s="167" t="e">
        <f>VLOOKUP(C514,Unités!A:B,2,FALSE)</f>
        <v>#N/A</v>
      </c>
      <c r="F514" s="135" t="s">
        <v>94</v>
      </c>
      <c r="G514" s="134">
        <v>1</v>
      </c>
      <c r="H514" s="168" t="str">
        <f t="shared" si="59"/>
        <v>Tas, petit</v>
      </c>
      <c r="I514" s="167" t="e">
        <f t="shared" si="60"/>
        <v>#N/A</v>
      </c>
    </row>
    <row r="515" spans="1:9" ht="15" customHeight="1" x14ac:dyDescent="0.25">
      <c r="A515" s="176" t="s">
        <v>63</v>
      </c>
      <c r="B515" s="187">
        <f>B514</f>
        <v>81</v>
      </c>
      <c r="C515" s="135" t="s">
        <v>99</v>
      </c>
      <c r="D515" s="167" t="e">
        <f>VLOOKUP(C515,Unités!A:B,2,FALSE)</f>
        <v>#N/A</v>
      </c>
      <c r="F515" s="135" t="s">
        <v>97</v>
      </c>
      <c r="G515" s="134">
        <v>2</v>
      </c>
      <c r="H515" s="168" t="str">
        <f t="shared" si="59"/>
        <v>Tas, moyen</v>
      </c>
      <c r="I515" s="167" t="e">
        <f t="shared" si="60"/>
        <v>#N/A</v>
      </c>
    </row>
    <row r="516" spans="1:9" ht="15" customHeight="1" x14ac:dyDescent="0.25">
      <c r="A516" s="176" t="s">
        <v>63</v>
      </c>
      <c r="B516" s="187">
        <f>B515</f>
        <v>81</v>
      </c>
      <c r="C516" s="135" t="s">
        <v>99</v>
      </c>
      <c r="D516" s="167" t="e">
        <f>VLOOKUP(C516,Unités!A:B,2,FALSE)</f>
        <v>#N/A</v>
      </c>
      <c r="F516" s="135" t="s">
        <v>96</v>
      </c>
      <c r="G516" s="134">
        <v>3</v>
      </c>
      <c r="H516" s="168" t="str">
        <f t="shared" si="59"/>
        <v>Tas, grand</v>
      </c>
      <c r="I516" s="167" t="e">
        <f t="shared" si="60"/>
        <v>#N/A</v>
      </c>
    </row>
    <row r="517" spans="1:9" ht="15" customHeight="1" x14ac:dyDescent="0.25">
      <c r="A517" s="176" t="s">
        <v>64</v>
      </c>
      <c r="B517" s="187">
        <f>B514+1</f>
        <v>82</v>
      </c>
      <c r="C517" s="135" t="s">
        <v>99</v>
      </c>
      <c r="D517" s="167" t="e">
        <f>VLOOKUP(C517,Unités!A:B,2,FALSE)</f>
        <v>#N/A</v>
      </c>
      <c r="F517" s="135" t="s">
        <v>94</v>
      </c>
      <c r="G517" s="134">
        <v>1</v>
      </c>
      <c r="H517" s="168" t="str">
        <f t="shared" si="59"/>
        <v>Tas, petit</v>
      </c>
      <c r="I517" s="167" t="e">
        <f t="shared" si="60"/>
        <v>#N/A</v>
      </c>
    </row>
    <row r="518" spans="1:9" ht="15" customHeight="1" x14ac:dyDescent="0.25">
      <c r="A518" s="176" t="s">
        <v>64</v>
      </c>
      <c r="B518" s="187">
        <f>B517</f>
        <v>82</v>
      </c>
      <c r="C518" s="135" t="s">
        <v>99</v>
      </c>
      <c r="D518" s="167" t="e">
        <f>VLOOKUP(C518,Unités!A:B,2,FALSE)</f>
        <v>#N/A</v>
      </c>
      <c r="F518" s="135" t="s">
        <v>97</v>
      </c>
      <c r="G518" s="134">
        <v>2</v>
      </c>
      <c r="H518" s="168" t="str">
        <f t="shared" si="59"/>
        <v>Tas, moyen</v>
      </c>
      <c r="I518" s="167" t="e">
        <f t="shared" si="60"/>
        <v>#N/A</v>
      </c>
    </row>
    <row r="519" spans="1:9" ht="15" customHeight="1" x14ac:dyDescent="0.25">
      <c r="A519" s="176" t="s">
        <v>64</v>
      </c>
      <c r="B519" s="187">
        <f>B518</f>
        <v>82</v>
      </c>
      <c r="C519" s="135" t="s">
        <v>99</v>
      </c>
      <c r="D519" s="167" t="e">
        <f>VLOOKUP(C519,Unités!A:B,2,FALSE)</f>
        <v>#N/A</v>
      </c>
      <c r="F519" s="135" t="s">
        <v>96</v>
      </c>
      <c r="G519" s="134">
        <v>3</v>
      </c>
      <c r="H519" s="168" t="str">
        <f t="shared" si="59"/>
        <v>Tas, grand</v>
      </c>
      <c r="I519" s="167" t="e">
        <f t="shared" si="60"/>
        <v>#N/A</v>
      </c>
    </row>
    <row r="520" spans="1:9" ht="15" customHeight="1" x14ac:dyDescent="0.25">
      <c r="A520" s="176" t="s">
        <v>64</v>
      </c>
      <c r="B520" s="187">
        <f t="shared" ref="B520:B524" si="66">B519</f>
        <v>82</v>
      </c>
      <c r="C520" s="135" t="s">
        <v>255</v>
      </c>
      <c r="D520" s="167" t="e">
        <f>VLOOKUP(C520,Unités!A:B,2,FALSE)</f>
        <v>#N/A</v>
      </c>
      <c r="F520" s="135" t="s">
        <v>109</v>
      </c>
      <c r="G520" s="134">
        <v>0</v>
      </c>
      <c r="H520" s="168" t="str">
        <f t="shared" si="59"/>
        <v xml:space="preserve">Demi-Yorouba </v>
      </c>
      <c r="I520" s="167" t="e">
        <f t="shared" si="60"/>
        <v>#N/A</v>
      </c>
    </row>
    <row r="521" spans="1:9" ht="15" customHeight="1" x14ac:dyDescent="0.25">
      <c r="A521" s="176" t="s">
        <v>64</v>
      </c>
      <c r="B521" s="187">
        <f t="shared" si="66"/>
        <v>82</v>
      </c>
      <c r="C521" s="135" t="s">
        <v>127</v>
      </c>
      <c r="D521" s="167" t="e">
        <f>VLOOKUP(C521,Unités!A:B,2,FALSE)</f>
        <v>#N/A</v>
      </c>
      <c r="F521" s="135" t="s">
        <v>109</v>
      </c>
      <c r="G521" s="134">
        <v>0</v>
      </c>
      <c r="H521" s="168" t="str">
        <f t="shared" si="59"/>
        <v>Yorouba</v>
      </c>
      <c r="I521" s="167" t="e">
        <f t="shared" si="60"/>
        <v>#N/A</v>
      </c>
    </row>
    <row r="522" spans="1:9" ht="15" customHeight="1" x14ac:dyDescent="0.25">
      <c r="A522" s="176" t="s">
        <v>64</v>
      </c>
      <c r="B522" s="187">
        <f t="shared" si="66"/>
        <v>82</v>
      </c>
      <c r="C522" s="135" t="s">
        <v>101</v>
      </c>
      <c r="D522" s="167" t="e">
        <f>VLOOKUP(C522,Unités!A:B,2,FALSE)</f>
        <v>#N/A</v>
      </c>
      <c r="F522" s="135" t="s">
        <v>94</v>
      </c>
      <c r="G522" s="134">
        <v>1</v>
      </c>
      <c r="H522" s="168" t="str">
        <f t="shared" si="59"/>
        <v>Sachet, petit</v>
      </c>
      <c r="I522" s="167" t="e">
        <f t="shared" si="60"/>
        <v>#N/A</v>
      </c>
    </row>
    <row r="523" spans="1:9" ht="15" customHeight="1" x14ac:dyDescent="0.25">
      <c r="A523" s="176" t="s">
        <v>64</v>
      </c>
      <c r="B523" s="187">
        <f t="shared" si="66"/>
        <v>82</v>
      </c>
      <c r="C523" s="135" t="s">
        <v>101</v>
      </c>
      <c r="D523" s="167" t="e">
        <f>VLOOKUP(C523,Unités!A:B,2,FALSE)</f>
        <v>#N/A</v>
      </c>
      <c r="F523" s="135" t="s">
        <v>97</v>
      </c>
      <c r="G523" s="134">
        <v>2</v>
      </c>
      <c r="H523" s="168" t="str">
        <f t="shared" si="59"/>
        <v>Sachet, moyen</v>
      </c>
      <c r="I523" s="167" t="e">
        <f t="shared" si="60"/>
        <v>#N/A</v>
      </c>
    </row>
    <row r="524" spans="1:9" ht="15" customHeight="1" x14ac:dyDescent="0.25">
      <c r="A524" s="176" t="s">
        <v>64</v>
      </c>
      <c r="B524" s="187">
        <f t="shared" si="66"/>
        <v>82</v>
      </c>
      <c r="C524" s="135" t="s">
        <v>101</v>
      </c>
      <c r="D524" s="167" t="e">
        <f>VLOOKUP(C524,Unités!A:B,2,FALSE)</f>
        <v>#N/A</v>
      </c>
      <c r="F524" s="135" t="s">
        <v>96</v>
      </c>
      <c r="G524" s="134">
        <v>3</v>
      </c>
      <c r="H524" s="168" t="str">
        <f t="shared" si="59"/>
        <v>Sachet, grand</v>
      </c>
      <c r="I524" s="167" t="e">
        <f t="shared" si="60"/>
        <v>#N/A</v>
      </c>
    </row>
    <row r="525" spans="1:9" ht="15" customHeight="1" x14ac:dyDescent="0.25">
      <c r="A525" s="176" t="s">
        <v>266</v>
      </c>
      <c r="B525" s="187">
        <f>B517+1</f>
        <v>83</v>
      </c>
      <c r="C525" s="135" t="s">
        <v>99</v>
      </c>
      <c r="D525" s="167" t="e">
        <f>VLOOKUP(C525,Unités!A:B,2,FALSE)</f>
        <v>#N/A</v>
      </c>
      <c r="F525" s="135" t="s">
        <v>94</v>
      </c>
      <c r="G525" s="134">
        <v>1</v>
      </c>
      <c r="H525" s="168" t="str">
        <f t="shared" si="59"/>
        <v>Tas, petit</v>
      </c>
      <c r="I525" s="167" t="e">
        <f t="shared" si="60"/>
        <v>#N/A</v>
      </c>
    </row>
    <row r="526" spans="1:9" ht="15" customHeight="1" x14ac:dyDescent="0.25">
      <c r="A526" s="176" t="s">
        <v>266</v>
      </c>
      <c r="B526" s="187">
        <f>B525</f>
        <v>83</v>
      </c>
      <c r="C526" s="135" t="s">
        <v>99</v>
      </c>
      <c r="D526" s="167" t="e">
        <f>VLOOKUP(C526,Unités!A:B,2,FALSE)</f>
        <v>#N/A</v>
      </c>
      <c r="F526" s="135" t="s">
        <v>97</v>
      </c>
      <c r="G526" s="134">
        <v>2</v>
      </c>
      <c r="H526" s="168" t="str">
        <f t="shared" si="59"/>
        <v>Tas, moyen</v>
      </c>
      <c r="I526" s="167" t="e">
        <f t="shared" si="60"/>
        <v>#N/A</v>
      </c>
    </row>
    <row r="527" spans="1:9" ht="15" customHeight="1" x14ac:dyDescent="0.25">
      <c r="A527" s="176" t="s">
        <v>266</v>
      </c>
      <c r="B527" s="187">
        <f t="shared" ref="B527:B538" si="67">B526</f>
        <v>83</v>
      </c>
      <c r="C527" s="135" t="s">
        <v>99</v>
      </c>
      <c r="D527" s="167" t="e">
        <f>VLOOKUP(C527,Unités!A:B,2,FALSE)</f>
        <v>#N/A</v>
      </c>
      <c r="F527" s="135" t="s">
        <v>96</v>
      </c>
      <c r="G527" s="134">
        <v>3</v>
      </c>
      <c r="H527" s="168" t="str">
        <f t="shared" si="59"/>
        <v>Tas, grand</v>
      </c>
      <c r="I527" s="167" t="e">
        <f t="shared" si="60"/>
        <v>#N/A</v>
      </c>
    </row>
    <row r="528" spans="1:9" ht="15" customHeight="1" x14ac:dyDescent="0.25">
      <c r="A528" s="176" t="s">
        <v>266</v>
      </c>
      <c r="B528" s="187">
        <f t="shared" si="67"/>
        <v>83</v>
      </c>
      <c r="C528" s="135" t="s">
        <v>255</v>
      </c>
      <c r="D528" s="167" t="e">
        <f>VLOOKUP(C528,Unités!A:B,2,FALSE)</f>
        <v>#N/A</v>
      </c>
      <c r="G528" s="134">
        <v>0</v>
      </c>
      <c r="H528" s="168" t="str">
        <f t="shared" si="59"/>
        <v xml:space="preserve">Demi-Yorouba , </v>
      </c>
      <c r="I528" s="167" t="e">
        <f t="shared" si="60"/>
        <v>#N/A</v>
      </c>
    </row>
    <row r="529" spans="1:9" ht="15" customHeight="1" x14ac:dyDescent="0.25">
      <c r="A529" s="176" t="s">
        <v>266</v>
      </c>
      <c r="B529" s="187">
        <f t="shared" si="67"/>
        <v>83</v>
      </c>
      <c r="C529" s="135" t="s">
        <v>127</v>
      </c>
      <c r="D529" s="167" t="e">
        <f>VLOOKUP(C529,Unités!A:B,2,FALSE)</f>
        <v>#N/A</v>
      </c>
      <c r="G529" s="134">
        <v>0</v>
      </c>
      <c r="H529" s="168" t="str">
        <f t="shared" si="59"/>
        <v xml:space="preserve">Yorouba, </v>
      </c>
      <c r="I529" s="167" t="e">
        <f t="shared" si="60"/>
        <v>#N/A</v>
      </c>
    </row>
    <row r="530" spans="1:9" ht="15" customHeight="1" x14ac:dyDescent="0.25">
      <c r="A530" s="176" t="s">
        <v>266</v>
      </c>
      <c r="B530" s="187">
        <f t="shared" si="67"/>
        <v>83</v>
      </c>
      <c r="C530" s="135" t="s">
        <v>138</v>
      </c>
      <c r="D530" s="167" t="e">
        <f>VLOOKUP(C530,Unités!A:B,2,FALSE)</f>
        <v>#N/A</v>
      </c>
      <c r="F530" s="135" t="s">
        <v>94</v>
      </c>
      <c r="G530" s="134">
        <v>1</v>
      </c>
      <c r="H530" s="168" t="str">
        <f t="shared" si="59"/>
        <v>panier, petit</v>
      </c>
      <c r="I530" s="167" t="e">
        <f t="shared" si="60"/>
        <v>#N/A</v>
      </c>
    </row>
    <row r="531" spans="1:9" ht="15" customHeight="1" x14ac:dyDescent="0.25">
      <c r="A531" s="176" t="s">
        <v>266</v>
      </c>
      <c r="B531" s="187">
        <f t="shared" si="67"/>
        <v>83</v>
      </c>
      <c r="C531" s="135" t="s">
        <v>138</v>
      </c>
      <c r="D531" s="167" t="e">
        <f>VLOOKUP(C531,Unités!A:B,2,FALSE)</f>
        <v>#N/A</v>
      </c>
      <c r="F531" s="135" t="s">
        <v>97</v>
      </c>
      <c r="G531" s="134">
        <v>2</v>
      </c>
      <c r="H531" s="168" t="str">
        <f t="shared" si="59"/>
        <v>panier, moyen</v>
      </c>
      <c r="I531" s="167" t="e">
        <f t="shared" si="60"/>
        <v>#N/A</v>
      </c>
    </row>
    <row r="532" spans="1:9" ht="15" customHeight="1" x14ac:dyDescent="0.25">
      <c r="A532" s="176" t="s">
        <v>266</v>
      </c>
      <c r="B532" s="187">
        <f t="shared" si="67"/>
        <v>83</v>
      </c>
      <c r="C532" s="135" t="s">
        <v>138</v>
      </c>
      <c r="D532" s="167" t="e">
        <f>VLOOKUP(C532,Unités!A:B,2,FALSE)</f>
        <v>#N/A</v>
      </c>
      <c r="F532" s="135" t="s">
        <v>96</v>
      </c>
      <c r="G532" s="134">
        <v>3</v>
      </c>
      <c r="H532" s="168" t="str">
        <f t="shared" si="59"/>
        <v>panier, grand</v>
      </c>
      <c r="I532" s="167" t="e">
        <f t="shared" si="60"/>
        <v>#N/A</v>
      </c>
    </row>
    <row r="533" spans="1:9" ht="15" customHeight="1" x14ac:dyDescent="0.25">
      <c r="A533" s="176" t="s">
        <v>266</v>
      </c>
      <c r="B533" s="187">
        <f t="shared" si="67"/>
        <v>83</v>
      </c>
      <c r="C533" s="135" t="s">
        <v>211</v>
      </c>
      <c r="D533" s="167" t="e">
        <f>VLOOKUP(C533,Unités!A:B,2,FALSE)</f>
        <v>#N/A</v>
      </c>
      <c r="F533" s="135" t="s">
        <v>109</v>
      </c>
      <c r="G533" s="134">
        <v>1</v>
      </c>
      <c r="H533" s="168" t="str">
        <f t="shared" si="59"/>
        <v>Sac (25 Kg)</v>
      </c>
      <c r="I533" s="167" t="e">
        <f t="shared" si="60"/>
        <v>#N/A</v>
      </c>
    </row>
    <row r="534" spans="1:9" ht="15" customHeight="1" x14ac:dyDescent="0.25">
      <c r="A534" s="176" t="s">
        <v>266</v>
      </c>
      <c r="B534" s="187">
        <f t="shared" si="67"/>
        <v>83</v>
      </c>
      <c r="C534" s="135" t="s">
        <v>210</v>
      </c>
      <c r="D534" s="167" t="e">
        <f>VLOOKUP(C534,Unités!A:B,2,FALSE)</f>
        <v>#N/A</v>
      </c>
      <c r="F534" s="135" t="s">
        <v>109</v>
      </c>
      <c r="G534" s="134">
        <v>2</v>
      </c>
      <c r="H534" s="168" t="str">
        <f t="shared" si="59"/>
        <v>Sac (50 Kg)</v>
      </c>
      <c r="I534" s="167" t="e">
        <f t="shared" si="60"/>
        <v>#N/A</v>
      </c>
    </row>
    <row r="535" spans="1:9" ht="15" customHeight="1" x14ac:dyDescent="0.25">
      <c r="A535" s="176" t="s">
        <v>266</v>
      </c>
      <c r="B535" s="187">
        <f t="shared" si="67"/>
        <v>83</v>
      </c>
      <c r="C535" s="135" t="s">
        <v>212</v>
      </c>
      <c r="D535" s="167" t="e">
        <f>VLOOKUP(C535,Unités!A:B,2,FALSE)</f>
        <v>#N/A</v>
      </c>
      <c r="F535" s="135" t="s">
        <v>109</v>
      </c>
      <c r="G535" s="134">
        <v>3</v>
      </c>
      <c r="H535" s="168" t="str">
        <f t="shared" si="59"/>
        <v>Sac (100 Kg)</v>
      </c>
      <c r="I535" s="167" t="e">
        <f t="shared" si="60"/>
        <v>#N/A</v>
      </c>
    </row>
    <row r="536" spans="1:9" ht="15" customHeight="1" x14ac:dyDescent="0.25">
      <c r="A536" s="176" t="s">
        <v>266</v>
      </c>
      <c r="B536" s="187">
        <f t="shared" si="67"/>
        <v>83</v>
      </c>
      <c r="C536" s="135" t="s">
        <v>230</v>
      </c>
      <c r="D536" s="167">
        <f>VLOOKUP(C536,Unités!A:B,2,FALSE)</f>
        <v>112</v>
      </c>
      <c r="F536" s="135" t="s">
        <v>94</v>
      </c>
      <c r="G536" s="134"/>
      <c r="H536" s="168"/>
    </row>
    <row r="537" spans="1:9" ht="15" customHeight="1" x14ac:dyDescent="0.25">
      <c r="A537" s="176" t="s">
        <v>266</v>
      </c>
      <c r="B537" s="187">
        <f t="shared" si="67"/>
        <v>83</v>
      </c>
      <c r="C537" s="135" t="s">
        <v>230</v>
      </c>
      <c r="D537" s="167">
        <f>VLOOKUP(C537,Unités!A:B,2,FALSE)</f>
        <v>112</v>
      </c>
      <c r="F537" s="135" t="s">
        <v>97</v>
      </c>
      <c r="G537" s="134"/>
      <c r="H537" s="168"/>
    </row>
    <row r="538" spans="1:9" ht="15" customHeight="1" x14ac:dyDescent="0.25">
      <c r="A538" s="176" t="s">
        <v>266</v>
      </c>
      <c r="B538" s="187">
        <f t="shared" si="67"/>
        <v>83</v>
      </c>
      <c r="C538" s="135" t="s">
        <v>230</v>
      </c>
      <c r="D538" s="167">
        <f>VLOOKUP(C538,Unités!A:B,2,FALSE)</f>
        <v>112</v>
      </c>
      <c r="F538" s="135" t="s">
        <v>96</v>
      </c>
      <c r="G538" s="134"/>
      <c r="H538" s="168"/>
    </row>
    <row r="539" spans="1:9" ht="15" customHeight="1" x14ac:dyDescent="0.25">
      <c r="A539" s="178" t="s">
        <v>182</v>
      </c>
      <c r="B539" s="187">
        <f>B525+1</f>
        <v>84</v>
      </c>
      <c r="C539" s="135" t="s">
        <v>226</v>
      </c>
      <c r="D539" s="167">
        <f>VLOOKUP(C539,Unités!A:B,2,FALSE)</f>
        <v>124</v>
      </c>
      <c r="F539" s="135" t="s">
        <v>94</v>
      </c>
      <c r="G539" s="134">
        <v>1</v>
      </c>
      <c r="H539" s="168" t="str">
        <f t="shared" si="59"/>
        <v>Gousse, petit</v>
      </c>
      <c r="I539" s="167" t="str">
        <f t="shared" si="60"/>
        <v>1241</v>
      </c>
    </row>
    <row r="540" spans="1:9" ht="15" customHeight="1" x14ac:dyDescent="0.25">
      <c r="A540" s="178" t="s">
        <v>182</v>
      </c>
      <c r="B540" s="187">
        <f>B539</f>
        <v>84</v>
      </c>
      <c r="C540" s="135" t="s">
        <v>226</v>
      </c>
      <c r="D540" s="167">
        <f>VLOOKUP(C540,Unités!A:B,2,FALSE)</f>
        <v>124</v>
      </c>
      <c r="F540" s="135" t="s">
        <v>97</v>
      </c>
      <c r="G540" s="134">
        <v>2</v>
      </c>
      <c r="H540" s="168" t="str">
        <f t="shared" si="59"/>
        <v>Gousse, moyen</v>
      </c>
      <c r="I540" s="167" t="str">
        <f t="shared" si="60"/>
        <v>1242</v>
      </c>
    </row>
    <row r="541" spans="1:9" ht="15" customHeight="1" x14ac:dyDescent="0.25">
      <c r="A541" s="178" t="s">
        <v>182</v>
      </c>
      <c r="B541" s="187">
        <f t="shared" ref="B541:B547" si="68">B540</f>
        <v>84</v>
      </c>
      <c r="C541" s="135" t="s">
        <v>226</v>
      </c>
      <c r="D541" s="167">
        <f>VLOOKUP(C541,Unités!A:B,2,FALSE)</f>
        <v>124</v>
      </c>
      <c r="F541" s="135" t="s">
        <v>96</v>
      </c>
      <c r="G541" s="134">
        <v>3</v>
      </c>
      <c r="H541" s="168" t="str">
        <f t="shared" si="59"/>
        <v>Gousse, grand</v>
      </c>
      <c r="I541" s="167" t="str">
        <f t="shared" si="60"/>
        <v>1243</v>
      </c>
    </row>
    <row r="542" spans="1:9" ht="15" customHeight="1" x14ac:dyDescent="0.25">
      <c r="A542" s="178" t="s">
        <v>182</v>
      </c>
      <c r="B542" s="187">
        <f t="shared" si="68"/>
        <v>84</v>
      </c>
      <c r="C542" s="135" t="s">
        <v>99</v>
      </c>
      <c r="D542" s="167" t="e">
        <f>VLOOKUP(C542,Unités!A:B,2,FALSE)</f>
        <v>#N/A</v>
      </c>
      <c r="F542" s="135" t="s">
        <v>94</v>
      </c>
      <c r="G542" s="134">
        <v>1</v>
      </c>
      <c r="H542" s="168" t="str">
        <f t="shared" si="59"/>
        <v>Tas, petit</v>
      </c>
      <c r="I542" s="167" t="e">
        <f t="shared" si="60"/>
        <v>#N/A</v>
      </c>
    </row>
    <row r="543" spans="1:9" ht="15" customHeight="1" x14ac:dyDescent="0.25">
      <c r="A543" s="178" t="s">
        <v>182</v>
      </c>
      <c r="B543" s="187">
        <f t="shared" si="68"/>
        <v>84</v>
      </c>
      <c r="C543" s="135" t="s">
        <v>99</v>
      </c>
      <c r="D543" s="167" t="e">
        <f>VLOOKUP(C543,Unités!A:B,2,FALSE)</f>
        <v>#N/A</v>
      </c>
      <c r="F543" s="135" t="s">
        <v>97</v>
      </c>
      <c r="G543" s="134">
        <v>2</v>
      </c>
      <c r="H543" s="168" t="str">
        <f t="shared" si="59"/>
        <v>Tas, moyen</v>
      </c>
      <c r="I543" s="167" t="e">
        <f t="shared" si="60"/>
        <v>#N/A</v>
      </c>
    </row>
    <row r="544" spans="1:9" ht="15" customHeight="1" x14ac:dyDescent="0.25">
      <c r="A544" s="178" t="s">
        <v>182</v>
      </c>
      <c r="B544" s="187">
        <f t="shared" si="68"/>
        <v>84</v>
      </c>
      <c r="C544" s="135" t="s">
        <v>99</v>
      </c>
      <c r="D544" s="167" t="e">
        <f>VLOOKUP(C544,Unités!A:B,2,FALSE)</f>
        <v>#N/A</v>
      </c>
      <c r="F544" s="135" t="s">
        <v>96</v>
      </c>
      <c r="G544" s="134">
        <v>3</v>
      </c>
      <c r="H544" s="168" t="str">
        <f t="shared" si="59"/>
        <v>Tas, grand</v>
      </c>
      <c r="I544" s="167" t="e">
        <f t="shared" si="60"/>
        <v>#N/A</v>
      </c>
    </row>
    <row r="545" spans="1:9" ht="15" customHeight="1" x14ac:dyDescent="0.25">
      <c r="A545" s="178" t="s">
        <v>182</v>
      </c>
      <c r="B545" s="187">
        <f t="shared" si="68"/>
        <v>84</v>
      </c>
      <c r="C545" s="135" t="s">
        <v>101</v>
      </c>
      <c r="D545" s="167" t="e">
        <f>VLOOKUP(C545,Unités!A:B,2,FALSE)</f>
        <v>#N/A</v>
      </c>
      <c r="F545" s="135" t="s">
        <v>94</v>
      </c>
      <c r="G545" s="134"/>
      <c r="H545" s="168"/>
    </row>
    <row r="546" spans="1:9" ht="15" customHeight="1" x14ac:dyDescent="0.25">
      <c r="A546" s="178" t="s">
        <v>182</v>
      </c>
      <c r="B546" s="187">
        <f t="shared" si="68"/>
        <v>84</v>
      </c>
      <c r="C546" s="135" t="s">
        <v>101</v>
      </c>
      <c r="D546" s="167" t="e">
        <f>VLOOKUP(C546,Unités!A:B,2,FALSE)</f>
        <v>#N/A</v>
      </c>
      <c r="F546" s="135" t="s">
        <v>97</v>
      </c>
      <c r="G546" s="134"/>
      <c r="H546" s="168"/>
    </row>
    <row r="547" spans="1:9" ht="15" customHeight="1" x14ac:dyDescent="0.25">
      <c r="A547" s="178" t="s">
        <v>182</v>
      </c>
      <c r="B547" s="187">
        <f t="shared" si="68"/>
        <v>84</v>
      </c>
      <c r="C547" s="135" t="s">
        <v>101</v>
      </c>
      <c r="D547" s="167" t="e">
        <f>VLOOKUP(C547,Unités!A:B,2,FALSE)</f>
        <v>#N/A</v>
      </c>
      <c r="F547" s="135" t="s">
        <v>96</v>
      </c>
      <c r="G547" s="134"/>
      <c r="H547" s="168"/>
    </row>
    <row r="548" spans="1:9" ht="15" customHeight="1" x14ac:dyDescent="0.25">
      <c r="A548" s="176" t="s">
        <v>183</v>
      </c>
      <c r="B548" s="187">
        <f>B539+1</f>
        <v>85</v>
      </c>
      <c r="C548" s="135" t="s">
        <v>99</v>
      </c>
      <c r="D548" s="167" t="e">
        <f>VLOOKUP(C548,Unités!A:B,2,FALSE)</f>
        <v>#N/A</v>
      </c>
      <c r="F548" s="135" t="s">
        <v>94</v>
      </c>
      <c r="G548" s="134">
        <v>1</v>
      </c>
      <c r="H548" s="168" t="str">
        <f t="shared" si="59"/>
        <v>Tas, petit</v>
      </c>
      <c r="I548" s="167" t="e">
        <f t="shared" si="60"/>
        <v>#N/A</v>
      </c>
    </row>
    <row r="549" spans="1:9" ht="15" customHeight="1" x14ac:dyDescent="0.25">
      <c r="A549" s="176" t="s">
        <v>183</v>
      </c>
      <c r="B549" s="187">
        <f>B548</f>
        <v>85</v>
      </c>
      <c r="C549" s="135" t="s">
        <v>99</v>
      </c>
      <c r="D549" s="167" t="e">
        <f>VLOOKUP(C549,Unités!A:B,2,FALSE)</f>
        <v>#N/A</v>
      </c>
      <c r="F549" s="135" t="s">
        <v>97</v>
      </c>
      <c r="G549" s="134">
        <v>2</v>
      </c>
      <c r="H549" s="168" t="str">
        <f t="shared" ref="H549:H600" si="69">CONCATENATE(C549,IF(F549="N/A","",CONCATENATE(", ",F549)))</f>
        <v>Tas, moyen</v>
      </c>
      <c r="I549" s="167" t="e">
        <f t="shared" ref="I549:I600" si="70">CONCATENATE(D549,G549)</f>
        <v>#N/A</v>
      </c>
    </row>
    <row r="550" spans="1:9" ht="15" customHeight="1" x14ac:dyDescent="0.25">
      <c r="A550" s="176" t="s">
        <v>183</v>
      </c>
      <c r="B550" s="187">
        <f t="shared" ref="B550:B556" si="71">B549</f>
        <v>85</v>
      </c>
      <c r="C550" s="135" t="s">
        <v>99</v>
      </c>
      <c r="D550" s="167" t="e">
        <f>VLOOKUP(C550,Unités!A:B,2,FALSE)</f>
        <v>#N/A</v>
      </c>
      <c r="F550" s="135" t="s">
        <v>96</v>
      </c>
      <c r="G550" s="134">
        <v>3</v>
      </c>
      <c r="H550" s="168" t="str">
        <f t="shared" si="69"/>
        <v>Tas, grand</v>
      </c>
      <c r="I550" s="167" t="e">
        <f t="shared" si="70"/>
        <v>#N/A</v>
      </c>
    </row>
    <row r="551" spans="1:9" ht="15" customHeight="1" x14ac:dyDescent="0.25">
      <c r="A551" s="176" t="s">
        <v>183</v>
      </c>
      <c r="B551" s="187">
        <f t="shared" si="71"/>
        <v>85</v>
      </c>
      <c r="C551" s="135" t="s">
        <v>101</v>
      </c>
      <c r="D551" s="167" t="e">
        <f>VLOOKUP(C551,Unités!A:B,2,FALSE)</f>
        <v>#N/A</v>
      </c>
      <c r="F551" s="135" t="s">
        <v>94</v>
      </c>
      <c r="G551" s="134">
        <v>1</v>
      </c>
      <c r="H551" s="168" t="str">
        <f t="shared" si="69"/>
        <v>Sachet, petit</v>
      </c>
      <c r="I551" s="167" t="e">
        <f t="shared" si="70"/>
        <v>#N/A</v>
      </c>
    </row>
    <row r="552" spans="1:9" ht="15" customHeight="1" x14ac:dyDescent="0.25">
      <c r="A552" s="176" t="s">
        <v>183</v>
      </c>
      <c r="B552" s="187">
        <f t="shared" si="71"/>
        <v>85</v>
      </c>
      <c r="C552" s="135" t="s">
        <v>101</v>
      </c>
      <c r="D552" s="167" t="e">
        <f>VLOOKUP(C552,Unités!A:B,2,FALSE)</f>
        <v>#N/A</v>
      </c>
      <c r="F552" s="135" t="s">
        <v>97</v>
      </c>
      <c r="G552" s="134">
        <v>2</v>
      </c>
      <c r="H552" s="168" t="str">
        <f t="shared" si="69"/>
        <v>Sachet, moyen</v>
      </c>
      <c r="I552" s="167" t="e">
        <f t="shared" si="70"/>
        <v>#N/A</v>
      </c>
    </row>
    <row r="553" spans="1:9" ht="15" customHeight="1" x14ac:dyDescent="0.25">
      <c r="A553" s="176" t="s">
        <v>183</v>
      </c>
      <c r="B553" s="187">
        <f t="shared" si="71"/>
        <v>85</v>
      </c>
      <c r="C553" s="135" t="s">
        <v>101</v>
      </c>
      <c r="D553" s="167" t="e">
        <f>VLOOKUP(C553,Unités!A:B,2,FALSE)</f>
        <v>#N/A</v>
      </c>
      <c r="F553" s="135" t="s">
        <v>96</v>
      </c>
      <c r="G553" s="134">
        <v>3</v>
      </c>
      <c r="H553" s="168" t="str">
        <f t="shared" si="69"/>
        <v>Sachet, grand</v>
      </c>
      <c r="I553" s="167" t="e">
        <f t="shared" si="70"/>
        <v>#N/A</v>
      </c>
    </row>
    <row r="554" spans="1:9" ht="15" customHeight="1" x14ac:dyDescent="0.25">
      <c r="A554" s="176" t="s">
        <v>183</v>
      </c>
      <c r="B554" s="187">
        <f t="shared" si="71"/>
        <v>85</v>
      </c>
      <c r="C554" s="135" t="s">
        <v>230</v>
      </c>
      <c r="D554" s="167">
        <f>VLOOKUP(C554,Unités!A:B,2,FALSE)</f>
        <v>112</v>
      </c>
      <c r="F554" s="135" t="s">
        <v>94</v>
      </c>
      <c r="G554" s="134">
        <v>1</v>
      </c>
      <c r="H554" s="168" t="str">
        <f t="shared" si="69"/>
        <v>Bouquet, petit</v>
      </c>
      <c r="I554" s="167" t="str">
        <f t="shared" si="70"/>
        <v>1121</v>
      </c>
    </row>
    <row r="555" spans="1:9" ht="15" customHeight="1" x14ac:dyDescent="0.25">
      <c r="A555" s="176" t="s">
        <v>183</v>
      </c>
      <c r="B555" s="187">
        <f t="shared" si="71"/>
        <v>85</v>
      </c>
      <c r="C555" s="135" t="s">
        <v>230</v>
      </c>
      <c r="D555" s="167">
        <f>VLOOKUP(C555,Unités!A:B,2,FALSE)</f>
        <v>112</v>
      </c>
      <c r="F555" s="135" t="s">
        <v>97</v>
      </c>
      <c r="G555" s="134">
        <v>2</v>
      </c>
      <c r="H555" s="168" t="str">
        <f t="shared" si="69"/>
        <v>Bouquet, moyen</v>
      </c>
      <c r="I555" s="167" t="str">
        <f t="shared" si="70"/>
        <v>1122</v>
      </c>
    </row>
    <row r="556" spans="1:9" ht="15" customHeight="1" x14ac:dyDescent="0.25">
      <c r="A556" s="176" t="s">
        <v>183</v>
      </c>
      <c r="B556" s="187">
        <f t="shared" si="71"/>
        <v>85</v>
      </c>
      <c r="C556" s="135" t="s">
        <v>230</v>
      </c>
      <c r="D556" s="167">
        <f>VLOOKUP(C556,Unités!A:B,2,FALSE)</f>
        <v>112</v>
      </c>
      <c r="F556" s="135" t="s">
        <v>96</v>
      </c>
      <c r="G556" s="134">
        <v>3</v>
      </c>
      <c r="H556" s="168" t="str">
        <f t="shared" si="69"/>
        <v>Bouquet, grand</v>
      </c>
      <c r="I556" s="167" t="str">
        <f t="shared" si="70"/>
        <v>1123</v>
      </c>
    </row>
    <row r="557" spans="1:9" ht="16.5" customHeight="1" x14ac:dyDescent="0.25">
      <c r="A557" s="176" t="s">
        <v>267</v>
      </c>
      <c r="B557" s="187">
        <f>B548+1</f>
        <v>86</v>
      </c>
      <c r="C557" s="135" t="s">
        <v>99</v>
      </c>
      <c r="D557" s="167" t="e">
        <f>VLOOKUP(C557,Unités!A:B,2,FALSE)</f>
        <v>#N/A</v>
      </c>
      <c r="F557" s="135" t="s">
        <v>94</v>
      </c>
      <c r="G557" s="134">
        <v>1</v>
      </c>
      <c r="H557" s="168" t="str">
        <f t="shared" si="69"/>
        <v>Tas, petit</v>
      </c>
      <c r="I557" s="167" t="e">
        <f t="shared" si="70"/>
        <v>#N/A</v>
      </c>
    </row>
    <row r="558" spans="1:9" ht="16.5" customHeight="1" x14ac:dyDescent="0.25">
      <c r="A558" s="176" t="s">
        <v>267</v>
      </c>
      <c r="B558" s="187">
        <f>B557</f>
        <v>86</v>
      </c>
      <c r="C558" s="135" t="s">
        <v>99</v>
      </c>
      <c r="D558" s="167" t="e">
        <f>VLOOKUP(C558,Unités!A:B,2,FALSE)</f>
        <v>#N/A</v>
      </c>
      <c r="F558" s="135" t="s">
        <v>97</v>
      </c>
      <c r="G558" s="134">
        <v>2</v>
      </c>
      <c r="H558" s="168" t="str">
        <f t="shared" si="69"/>
        <v>Tas, moyen</v>
      </c>
      <c r="I558" s="167" t="e">
        <f t="shared" si="70"/>
        <v>#N/A</v>
      </c>
    </row>
    <row r="559" spans="1:9" ht="16.5" customHeight="1" x14ac:dyDescent="0.25">
      <c r="A559" s="176" t="s">
        <v>267</v>
      </c>
      <c r="B559" s="187">
        <f t="shared" ref="B559:B562" si="72">B558</f>
        <v>86</v>
      </c>
      <c r="C559" s="135" t="s">
        <v>99</v>
      </c>
      <c r="D559" s="167" t="e">
        <f>VLOOKUP(C559,Unités!A:B,2,FALSE)</f>
        <v>#N/A</v>
      </c>
      <c r="F559" s="135" t="s">
        <v>96</v>
      </c>
      <c r="G559" s="134">
        <v>3</v>
      </c>
      <c r="H559" s="168" t="str">
        <f t="shared" si="69"/>
        <v>Tas, grand</v>
      </c>
      <c r="I559" s="167" t="e">
        <f t="shared" si="70"/>
        <v>#N/A</v>
      </c>
    </row>
    <row r="560" spans="1:9" ht="16.5" customHeight="1" x14ac:dyDescent="0.25">
      <c r="A560" s="176" t="s">
        <v>267</v>
      </c>
      <c r="B560" s="187">
        <f t="shared" si="72"/>
        <v>86</v>
      </c>
      <c r="C560" s="135" t="s">
        <v>101</v>
      </c>
      <c r="D560" s="167" t="e">
        <f>VLOOKUP(C560,Unités!A:B,2,FALSE)</f>
        <v>#N/A</v>
      </c>
      <c r="F560" s="135" t="s">
        <v>94</v>
      </c>
      <c r="G560" s="134">
        <v>1</v>
      </c>
      <c r="H560" s="168" t="str">
        <f t="shared" si="69"/>
        <v>Sachet, petit</v>
      </c>
      <c r="I560" s="167" t="e">
        <f t="shared" si="70"/>
        <v>#N/A</v>
      </c>
    </row>
    <row r="561" spans="1:9" ht="16.5" customHeight="1" x14ac:dyDescent="0.25">
      <c r="A561" s="176" t="s">
        <v>267</v>
      </c>
      <c r="B561" s="187">
        <f t="shared" si="72"/>
        <v>86</v>
      </c>
      <c r="C561" s="135" t="s">
        <v>101</v>
      </c>
      <c r="D561" s="167" t="e">
        <f>VLOOKUP(C561,Unités!A:B,2,FALSE)</f>
        <v>#N/A</v>
      </c>
      <c r="F561" s="135" t="s">
        <v>97</v>
      </c>
      <c r="G561" s="134">
        <v>2</v>
      </c>
      <c r="H561" s="168" t="str">
        <f t="shared" si="69"/>
        <v>Sachet, moyen</v>
      </c>
      <c r="I561" s="167" t="e">
        <f t="shared" si="70"/>
        <v>#N/A</v>
      </c>
    </row>
    <row r="562" spans="1:9" ht="16.5" customHeight="1" x14ac:dyDescent="0.25">
      <c r="A562" s="176" t="s">
        <v>267</v>
      </c>
      <c r="B562" s="187">
        <f t="shared" si="72"/>
        <v>86</v>
      </c>
      <c r="C562" s="135" t="s">
        <v>101</v>
      </c>
      <c r="D562" s="167" t="e">
        <f>VLOOKUP(C562,Unités!A:B,2,FALSE)</f>
        <v>#N/A</v>
      </c>
      <c r="F562" s="135" t="s">
        <v>96</v>
      </c>
      <c r="G562" s="134">
        <v>3</v>
      </c>
      <c r="H562" s="168" t="str">
        <f t="shared" si="69"/>
        <v>Sachet, grand</v>
      </c>
      <c r="I562" s="167" t="e">
        <f t="shared" si="70"/>
        <v>#N/A</v>
      </c>
    </row>
    <row r="563" spans="1:9" ht="15" customHeight="1" x14ac:dyDescent="0.25">
      <c r="A563" s="176" t="s">
        <v>184</v>
      </c>
      <c r="B563" s="187">
        <f>B557+1</f>
        <v>87</v>
      </c>
      <c r="C563" s="135" t="s">
        <v>99</v>
      </c>
      <c r="D563" s="167" t="e">
        <f>VLOOKUP(C563,Unités!A:B,2,FALSE)</f>
        <v>#N/A</v>
      </c>
      <c r="F563" s="135" t="s">
        <v>94</v>
      </c>
      <c r="G563" s="134">
        <v>1</v>
      </c>
      <c r="H563" s="168" t="str">
        <f t="shared" si="69"/>
        <v>Tas, petit</v>
      </c>
      <c r="I563" s="167" t="e">
        <f t="shared" si="70"/>
        <v>#N/A</v>
      </c>
    </row>
    <row r="564" spans="1:9" ht="15" customHeight="1" x14ac:dyDescent="0.25">
      <c r="A564" s="176" t="s">
        <v>184</v>
      </c>
      <c r="B564" s="187">
        <f>B563</f>
        <v>87</v>
      </c>
      <c r="C564" s="135" t="s">
        <v>99</v>
      </c>
      <c r="D564" s="167" t="e">
        <f>VLOOKUP(C564,Unités!A:B,2,FALSE)</f>
        <v>#N/A</v>
      </c>
      <c r="F564" s="135" t="s">
        <v>97</v>
      </c>
      <c r="G564" s="134">
        <v>2</v>
      </c>
      <c r="H564" s="168" t="str">
        <f t="shared" si="69"/>
        <v>Tas, moyen</v>
      </c>
      <c r="I564" s="167" t="e">
        <f t="shared" si="70"/>
        <v>#N/A</v>
      </c>
    </row>
    <row r="565" spans="1:9" ht="15" customHeight="1" x14ac:dyDescent="0.25">
      <c r="A565" s="176" t="s">
        <v>184</v>
      </c>
      <c r="B565" s="187">
        <f>B564</f>
        <v>87</v>
      </c>
      <c r="C565" s="135" t="s">
        <v>99</v>
      </c>
      <c r="D565" s="167" t="e">
        <f>VLOOKUP(C565,Unités!A:B,2,FALSE)</f>
        <v>#N/A</v>
      </c>
      <c r="F565" s="135" t="s">
        <v>96</v>
      </c>
      <c r="G565" s="134">
        <v>3</v>
      </c>
      <c r="H565" s="168" t="str">
        <f t="shared" si="69"/>
        <v>Tas, grand</v>
      </c>
      <c r="I565" s="167" t="e">
        <f t="shared" si="70"/>
        <v>#N/A</v>
      </c>
    </row>
    <row r="566" spans="1:9" ht="30.75" customHeight="1" x14ac:dyDescent="0.25">
      <c r="A566" s="176" t="s">
        <v>185</v>
      </c>
      <c r="B566" s="187">
        <f>B563+1</f>
        <v>88</v>
      </c>
      <c r="C566" s="135" t="s">
        <v>99</v>
      </c>
      <c r="D566" s="167" t="e">
        <f>VLOOKUP(C566,Unités!A:B,2,FALSE)</f>
        <v>#N/A</v>
      </c>
      <c r="F566" s="135" t="s">
        <v>94</v>
      </c>
      <c r="G566" s="134">
        <v>1</v>
      </c>
      <c r="H566" s="168" t="str">
        <f t="shared" si="69"/>
        <v>Tas, petit</v>
      </c>
      <c r="I566" s="167" t="e">
        <f t="shared" si="70"/>
        <v>#N/A</v>
      </c>
    </row>
    <row r="567" spans="1:9" ht="30.75" customHeight="1" x14ac:dyDescent="0.25">
      <c r="A567" s="176" t="s">
        <v>185</v>
      </c>
      <c r="B567" s="187">
        <f>B566</f>
        <v>88</v>
      </c>
      <c r="C567" s="135" t="s">
        <v>99</v>
      </c>
      <c r="D567" s="167" t="e">
        <f>VLOOKUP(C567,Unités!A:B,2,FALSE)</f>
        <v>#N/A</v>
      </c>
      <c r="F567" s="135" t="s">
        <v>97</v>
      </c>
      <c r="G567" s="134">
        <v>2</v>
      </c>
      <c r="H567" s="168" t="str">
        <f t="shared" si="69"/>
        <v>Tas, moyen</v>
      </c>
      <c r="I567" s="167" t="e">
        <f t="shared" si="70"/>
        <v>#N/A</v>
      </c>
    </row>
    <row r="568" spans="1:9" ht="30.75" customHeight="1" x14ac:dyDescent="0.25">
      <c r="A568" s="176" t="s">
        <v>185</v>
      </c>
      <c r="B568" s="187">
        <f t="shared" ref="B568:B574" si="73">B567</f>
        <v>88</v>
      </c>
      <c r="C568" s="135" t="s">
        <v>99</v>
      </c>
      <c r="D568" s="167" t="e">
        <f>VLOOKUP(C568,Unités!A:B,2,FALSE)</f>
        <v>#N/A</v>
      </c>
      <c r="F568" s="135" t="s">
        <v>96</v>
      </c>
      <c r="G568" s="134">
        <v>3</v>
      </c>
      <c r="H568" s="168" t="str">
        <f t="shared" si="69"/>
        <v>Tas, grand</v>
      </c>
      <c r="I568" s="167" t="e">
        <f t="shared" si="70"/>
        <v>#N/A</v>
      </c>
    </row>
    <row r="569" spans="1:9" ht="30.75" customHeight="1" x14ac:dyDescent="0.25">
      <c r="A569" s="176" t="s">
        <v>185</v>
      </c>
      <c r="B569" s="187">
        <f t="shared" si="73"/>
        <v>88</v>
      </c>
      <c r="C569" s="135" t="s">
        <v>101</v>
      </c>
      <c r="D569" s="167" t="e">
        <f>VLOOKUP(C569,Unités!A:B,2,FALSE)</f>
        <v>#N/A</v>
      </c>
      <c r="F569" s="135" t="s">
        <v>94</v>
      </c>
      <c r="G569" s="134">
        <v>1</v>
      </c>
      <c r="H569" s="168" t="str">
        <f t="shared" si="69"/>
        <v>Sachet, petit</v>
      </c>
      <c r="I569" s="167" t="e">
        <f t="shared" si="70"/>
        <v>#N/A</v>
      </c>
    </row>
    <row r="570" spans="1:9" ht="30.75" customHeight="1" x14ac:dyDescent="0.25">
      <c r="A570" s="176" t="s">
        <v>185</v>
      </c>
      <c r="B570" s="187">
        <f t="shared" si="73"/>
        <v>88</v>
      </c>
      <c r="C570" s="135" t="s">
        <v>101</v>
      </c>
      <c r="D570" s="167" t="e">
        <f>VLOOKUP(C570,Unités!A:B,2,FALSE)</f>
        <v>#N/A</v>
      </c>
      <c r="F570" s="135" t="s">
        <v>97</v>
      </c>
      <c r="G570" s="134">
        <v>2</v>
      </c>
      <c r="H570" s="168" t="str">
        <f t="shared" si="69"/>
        <v>Sachet, moyen</v>
      </c>
      <c r="I570" s="167" t="e">
        <f t="shared" si="70"/>
        <v>#N/A</v>
      </c>
    </row>
    <row r="571" spans="1:9" ht="30.75" customHeight="1" x14ac:dyDescent="0.25">
      <c r="A571" s="176" t="s">
        <v>185</v>
      </c>
      <c r="B571" s="187">
        <f t="shared" si="73"/>
        <v>88</v>
      </c>
      <c r="C571" s="135" t="s">
        <v>101</v>
      </c>
      <c r="D571" s="167" t="e">
        <f>VLOOKUP(C571,Unités!A:B,2,FALSE)</f>
        <v>#N/A</v>
      </c>
      <c r="F571" s="135" t="s">
        <v>96</v>
      </c>
      <c r="G571" s="134">
        <v>3</v>
      </c>
      <c r="H571" s="168" t="str">
        <f t="shared" si="69"/>
        <v>Sachet, grand</v>
      </c>
      <c r="I571" s="167" t="e">
        <f t="shared" si="70"/>
        <v>#N/A</v>
      </c>
    </row>
    <row r="572" spans="1:9" ht="30.75" customHeight="1" x14ac:dyDescent="0.25">
      <c r="A572" s="176" t="s">
        <v>185</v>
      </c>
      <c r="B572" s="187">
        <f t="shared" si="73"/>
        <v>88</v>
      </c>
      <c r="C572" s="135" t="s">
        <v>230</v>
      </c>
      <c r="D572" s="167">
        <f>VLOOKUP(C572,Unités!A:B,2,FALSE)</f>
        <v>112</v>
      </c>
      <c r="F572" s="135" t="s">
        <v>94</v>
      </c>
      <c r="G572" s="134">
        <v>1</v>
      </c>
      <c r="H572" s="168" t="str">
        <f t="shared" si="69"/>
        <v>Bouquet, petit</v>
      </c>
      <c r="I572" s="167" t="str">
        <f t="shared" si="70"/>
        <v>1121</v>
      </c>
    </row>
    <row r="573" spans="1:9" ht="30.75" customHeight="1" x14ac:dyDescent="0.25">
      <c r="A573" s="176" t="s">
        <v>185</v>
      </c>
      <c r="B573" s="187">
        <f t="shared" si="73"/>
        <v>88</v>
      </c>
      <c r="C573" s="135" t="s">
        <v>230</v>
      </c>
      <c r="D573" s="167">
        <f>VLOOKUP(C573,Unités!A:B,2,FALSE)</f>
        <v>112</v>
      </c>
      <c r="F573" s="135" t="s">
        <v>97</v>
      </c>
      <c r="G573" s="134">
        <v>2</v>
      </c>
      <c r="H573" s="168" t="str">
        <f t="shared" si="69"/>
        <v>Bouquet, moyen</v>
      </c>
      <c r="I573" s="167" t="str">
        <f t="shared" si="70"/>
        <v>1122</v>
      </c>
    </row>
    <row r="574" spans="1:9" ht="30.75" customHeight="1" x14ac:dyDescent="0.25">
      <c r="A574" s="176" t="s">
        <v>185</v>
      </c>
      <c r="B574" s="187">
        <f t="shared" si="73"/>
        <v>88</v>
      </c>
      <c r="C574" s="135" t="s">
        <v>230</v>
      </c>
      <c r="D574" s="167">
        <f>VLOOKUP(C574,Unités!A:B,2,FALSE)</f>
        <v>112</v>
      </c>
      <c r="F574" s="135" t="s">
        <v>96</v>
      </c>
      <c r="G574" s="134">
        <v>3</v>
      </c>
      <c r="H574" s="168" t="str">
        <f t="shared" si="69"/>
        <v>Bouquet, grand</v>
      </c>
      <c r="I574" s="167" t="str">
        <f t="shared" si="70"/>
        <v>1123</v>
      </c>
    </row>
    <row r="575" spans="1:9" ht="15" customHeight="1" x14ac:dyDescent="0.25">
      <c r="A575" s="176" t="s">
        <v>65</v>
      </c>
      <c r="B575" s="187">
        <f>B566+3</f>
        <v>91</v>
      </c>
      <c r="C575" s="135" t="s">
        <v>142</v>
      </c>
      <c r="D575" s="167">
        <f>VLOOKUP(C575,Unités!A:B,2,FALSE)</f>
        <v>120</v>
      </c>
      <c r="F575" s="135" t="s">
        <v>94</v>
      </c>
      <c r="G575" s="134">
        <v>1</v>
      </c>
      <c r="H575" s="168" t="str">
        <f t="shared" si="69"/>
        <v>Cueillère, petit</v>
      </c>
      <c r="I575" s="167" t="str">
        <f t="shared" si="70"/>
        <v>1201</v>
      </c>
    </row>
    <row r="576" spans="1:9" ht="15" customHeight="1" x14ac:dyDescent="0.25">
      <c r="A576" s="176" t="s">
        <v>65</v>
      </c>
      <c r="B576" s="187">
        <f>B575</f>
        <v>91</v>
      </c>
      <c r="C576" s="135" t="s">
        <v>142</v>
      </c>
      <c r="D576" s="167">
        <f>VLOOKUP(C576,Unités!A:B,2,FALSE)</f>
        <v>120</v>
      </c>
      <c r="F576" s="135" t="s">
        <v>97</v>
      </c>
      <c r="G576" s="134">
        <v>2</v>
      </c>
      <c r="H576" s="168" t="str">
        <f t="shared" si="69"/>
        <v>Cueillère, moyen</v>
      </c>
      <c r="I576" s="167" t="str">
        <f t="shared" si="70"/>
        <v>1202</v>
      </c>
    </row>
    <row r="577" spans="1:9" ht="15" customHeight="1" x14ac:dyDescent="0.25">
      <c r="A577" s="176" t="s">
        <v>65</v>
      </c>
      <c r="B577" s="187">
        <f t="shared" ref="B577:B580" si="74">B576</f>
        <v>91</v>
      </c>
      <c r="C577" s="135" t="s">
        <v>142</v>
      </c>
      <c r="D577" s="167">
        <f>VLOOKUP(C577,Unités!A:B,2,FALSE)</f>
        <v>120</v>
      </c>
      <c r="F577" s="135" t="s">
        <v>96</v>
      </c>
      <c r="G577" s="134">
        <v>3</v>
      </c>
      <c r="H577" s="168" t="str">
        <f t="shared" si="69"/>
        <v>Cueillère, grand</v>
      </c>
      <c r="I577" s="167" t="str">
        <f t="shared" si="70"/>
        <v>1203</v>
      </c>
    </row>
    <row r="578" spans="1:9" ht="15" customHeight="1" x14ac:dyDescent="0.25">
      <c r="A578" s="176" t="s">
        <v>65</v>
      </c>
      <c r="B578" s="187">
        <f t="shared" si="74"/>
        <v>91</v>
      </c>
      <c r="C578" s="135" t="s">
        <v>126</v>
      </c>
      <c r="D578" s="167">
        <f>VLOOKUP(C578,Unités!A:B,2,FALSE)</f>
        <v>107</v>
      </c>
      <c r="F578" s="135" t="s">
        <v>94</v>
      </c>
      <c r="G578" s="134">
        <v>1</v>
      </c>
      <c r="H578" s="168" t="str">
        <f t="shared" si="69"/>
        <v>Boite, petit</v>
      </c>
      <c r="I578" s="167" t="str">
        <f t="shared" si="70"/>
        <v>1071</v>
      </c>
    </row>
    <row r="579" spans="1:9" ht="15" customHeight="1" x14ac:dyDescent="0.25">
      <c r="A579" s="176" t="s">
        <v>65</v>
      </c>
      <c r="B579" s="187">
        <f t="shared" si="74"/>
        <v>91</v>
      </c>
      <c r="C579" s="135" t="s">
        <v>126</v>
      </c>
      <c r="D579" s="167">
        <f>VLOOKUP(C579,Unités!A:B,2,FALSE)</f>
        <v>107</v>
      </c>
      <c r="F579" s="135" t="s">
        <v>97</v>
      </c>
      <c r="G579" s="134">
        <v>2</v>
      </c>
      <c r="H579" s="168" t="str">
        <f t="shared" si="69"/>
        <v>Boite, moyen</v>
      </c>
      <c r="I579" s="167" t="str">
        <f t="shared" si="70"/>
        <v>1072</v>
      </c>
    </row>
    <row r="580" spans="1:9" ht="15" customHeight="1" x14ac:dyDescent="0.25">
      <c r="A580" s="176" t="s">
        <v>65</v>
      </c>
      <c r="B580" s="187">
        <f t="shared" si="74"/>
        <v>91</v>
      </c>
      <c r="C580" s="135" t="s">
        <v>126</v>
      </c>
      <c r="D580" s="167">
        <f>VLOOKUP(C580,Unités!A:B,2,FALSE)</f>
        <v>107</v>
      </c>
      <c r="F580" s="135" t="s">
        <v>96</v>
      </c>
      <c r="G580" s="134">
        <v>3</v>
      </c>
      <c r="H580" s="168" t="str">
        <f t="shared" si="69"/>
        <v>Boite, grand</v>
      </c>
      <c r="I580" s="167" t="str">
        <f t="shared" si="70"/>
        <v>1073</v>
      </c>
    </row>
    <row r="581" spans="1:9" ht="20.25" customHeight="1" x14ac:dyDescent="0.25">
      <c r="A581" s="177" t="s">
        <v>186</v>
      </c>
      <c r="B581" s="187" t="s">
        <v>232</v>
      </c>
      <c r="D581" s="167" t="e">
        <f>VLOOKUP(C581,Unités!A:B,2,FALSE)</f>
        <v>#N/A</v>
      </c>
      <c r="G581" s="134"/>
      <c r="H581" s="168" t="str">
        <f t="shared" si="69"/>
        <v xml:space="preserve">, </v>
      </c>
      <c r="I581" s="167" t="e">
        <f t="shared" si="70"/>
        <v>#N/A</v>
      </c>
    </row>
    <row r="582" spans="1:9" ht="15" customHeight="1" x14ac:dyDescent="0.25">
      <c r="A582" s="176" t="s">
        <v>268</v>
      </c>
      <c r="B582" s="187">
        <f>B575+1</f>
        <v>92</v>
      </c>
      <c r="C582" s="135" t="s">
        <v>126</v>
      </c>
      <c r="D582" s="167">
        <f>VLOOKUP(C582,Unités!A:B,2,FALSE)</f>
        <v>107</v>
      </c>
      <c r="F582" s="135" t="s">
        <v>94</v>
      </c>
      <c r="G582" s="134">
        <v>1</v>
      </c>
      <c r="H582" s="168" t="str">
        <f t="shared" si="69"/>
        <v>Boite, petit</v>
      </c>
      <c r="I582" s="167" t="str">
        <f t="shared" si="70"/>
        <v>1071</v>
      </c>
    </row>
    <row r="583" spans="1:9" ht="15" customHeight="1" x14ac:dyDescent="0.25">
      <c r="A583" s="176" t="s">
        <v>268</v>
      </c>
      <c r="B583" s="187">
        <f>B582</f>
        <v>92</v>
      </c>
      <c r="C583" s="135" t="s">
        <v>126</v>
      </c>
      <c r="D583" s="167">
        <f>VLOOKUP(C583,Unités!A:B,2,FALSE)</f>
        <v>107</v>
      </c>
      <c r="F583" s="135" t="s">
        <v>97</v>
      </c>
      <c r="G583" s="134">
        <v>2</v>
      </c>
      <c r="H583" s="168" t="str">
        <f t="shared" si="69"/>
        <v>Boite, moyen</v>
      </c>
      <c r="I583" s="167" t="str">
        <f t="shared" si="70"/>
        <v>1072</v>
      </c>
    </row>
    <row r="584" spans="1:9" ht="15" customHeight="1" x14ac:dyDescent="0.25">
      <c r="A584" s="176" t="s">
        <v>268</v>
      </c>
      <c r="B584" s="187">
        <f t="shared" ref="B584:B587" si="75">B583</f>
        <v>92</v>
      </c>
      <c r="C584" s="135" t="s">
        <v>126</v>
      </c>
      <c r="D584" s="167">
        <f>VLOOKUP(C584,Unités!A:B,2,FALSE)</f>
        <v>107</v>
      </c>
      <c r="F584" s="135" t="s">
        <v>96</v>
      </c>
      <c r="G584" s="134">
        <v>3</v>
      </c>
      <c r="H584" s="168" t="str">
        <f t="shared" si="69"/>
        <v>Boite, grand</v>
      </c>
      <c r="I584" s="167" t="str">
        <f t="shared" si="70"/>
        <v>1073</v>
      </c>
    </row>
    <row r="585" spans="1:9" ht="15" customHeight="1" x14ac:dyDescent="0.25">
      <c r="A585" s="176" t="s">
        <v>268</v>
      </c>
      <c r="B585" s="187">
        <f t="shared" si="75"/>
        <v>92</v>
      </c>
      <c r="C585" s="135" t="s">
        <v>101</v>
      </c>
      <c r="D585" s="167" t="e">
        <f>VLOOKUP(C585,Unités!A:B,2,FALSE)</f>
        <v>#N/A</v>
      </c>
      <c r="F585" s="135" t="s">
        <v>94</v>
      </c>
      <c r="G585" s="134">
        <v>1</v>
      </c>
      <c r="H585" s="168" t="str">
        <f t="shared" si="69"/>
        <v>Sachet, petit</v>
      </c>
      <c r="I585" s="167" t="e">
        <f t="shared" si="70"/>
        <v>#N/A</v>
      </c>
    </row>
    <row r="586" spans="1:9" ht="15" customHeight="1" x14ac:dyDescent="0.25">
      <c r="A586" s="176" t="s">
        <v>268</v>
      </c>
      <c r="B586" s="187">
        <f t="shared" si="75"/>
        <v>92</v>
      </c>
      <c r="C586" s="135" t="s">
        <v>101</v>
      </c>
      <c r="D586" s="167" t="e">
        <f>VLOOKUP(C586,Unités!A:B,2,FALSE)</f>
        <v>#N/A</v>
      </c>
      <c r="F586" s="135" t="s">
        <v>97</v>
      </c>
      <c r="G586" s="134">
        <v>2</v>
      </c>
      <c r="H586" s="168" t="str">
        <f t="shared" si="69"/>
        <v>Sachet, moyen</v>
      </c>
      <c r="I586" s="167" t="e">
        <f t="shared" si="70"/>
        <v>#N/A</v>
      </c>
    </row>
    <row r="587" spans="1:9" ht="15" customHeight="1" x14ac:dyDescent="0.25">
      <c r="A587" s="176" t="s">
        <v>268</v>
      </c>
      <c r="B587" s="187">
        <f t="shared" si="75"/>
        <v>92</v>
      </c>
      <c r="C587" s="135" t="s">
        <v>101</v>
      </c>
      <c r="D587" s="167" t="e">
        <f>VLOOKUP(C587,Unités!A:B,2,FALSE)</f>
        <v>#N/A</v>
      </c>
      <c r="F587" s="135" t="s">
        <v>96</v>
      </c>
      <c r="G587" s="134">
        <v>3</v>
      </c>
      <c r="H587" s="168" t="str">
        <f t="shared" si="69"/>
        <v>Sachet, grand</v>
      </c>
      <c r="I587" s="167" t="e">
        <f t="shared" si="70"/>
        <v>#N/A</v>
      </c>
    </row>
    <row r="588" spans="1:9" ht="15" customHeight="1" x14ac:dyDescent="0.25">
      <c r="A588" s="176" t="s">
        <v>269</v>
      </c>
      <c r="B588" s="187">
        <f>B582+1</f>
        <v>93</v>
      </c>
      <c r="C588" s="135" t="s">
        <v>77</v>
      </c>
      <c r="D588" s="167">
        <f>VLOOKUP(C588,Unités!A:B,2,FALSE)</f>
        <v>100</v>
      </c>
      <c r="F588" s="135" t="s">
        <v>109</v>
      </c>
      <c r="G588" s="134">
        <v>0</v>
      </c>
      <c r="H588" s="168" t="str">
        <f t="shared" si="69"/>
        <v>Kg</v>
      </c>
      <c r="I588" s="167" t="str">
        <f t="shared" si="70"/>
        <v>1000</v>
      </c>
    </row>
    <row r="589" spans="1:9" ht="15" customHeight="1" x14ac:dyDescent="0.25">
      <c r="A589" s="176" t="s">
        <v>187</v>
      </c>
      <c r="B589" s="187">
        <f>B588</f>
        <v>93</v>
      </c>
      <c r="C589" s="135" t="s">
        <v>211</v>
      </c>
      <c r="D589" s="167" t="e">
        <f>VLOOKUP(C589,Unités!A:B,2,FALSE)</f>
        <v>#N/A</v>
      </c>
      <c r="F589" s="135" t="s">
        <v>109</v>
      </c>
      <c r="G589" s="134">
        <v>0</v>
      </c>
      <c r="H589" s="168" t="str">
        <f t="shared" si="69"/>
        <v>Sac (25 Kg)</v>
      </c>
      <c r="I589" s="167" t="e">
        <f t="shared" si="70"/>
        <v>#N/A</v>
      </c>
    </row>
    <row r="590" spans="1:9" ht="15" customHeight="1" x14ac:dyDescent="0.25">
      <c r="A590" s="176" t="s">
        <v>187</v>
      </c>
      <c r="B590" s="187">
        <f t="shared" ref="B590:B600" si="76">B589</f>
        <v>93</v>
      </c>
      <c r="C590" s="135" t="s">
        <v>210</v>
      </c>
      <c r="D590" s="167" t="e">
        <f>VLOOKUP(C590,Unités!A:B,2,FALSE)</f>
        <v>#N/A</v>
      </c>
      <c r="F590" s="135" t="s">
        <v>109</v>
      </c>
      <c r="G590" s="134">
        <v>0</v>
      </c>
      <c r="H590" s="168" t="str">
        <f t="shared" si="69"/>
        <v>Sac (50 Kg)</v>
      </c>
      <c r="I590" s="167" t="e">
        <f t="shared" si="70"/>
        <v>#N/A</v>
      </c>
    </row>
    <row r="591" spans="1:9" ht="15" customHeight="1" x14ac:dyDescent="0.25">
      <c r="A591" s="176" t="s">
        <v>187</v>
      </c>
      <c r="B591" s="187">
        <f t="shared" si="76"/>
        <v>93</v>
      </c>
      <c r="C591" s="135" t="s">
        <v>212</v>
      </c>
      <c r="D591" s="167" t="e">
        <f>VLOOKUP(C591,Unités!A:B,2,FALSE)</f>
        <v>#N/A</v>
      </c>
      <c r="F591" s="135" t="s">
        <v>109</v>
      </c>
      <c r="G591" s="134">
        <v>0</v>
      </c>
      <c r="H591" s="168" t="str">
        <f t="shared" si="69"/>
        <v>Sac (100 Kg)</v>
      </c>
      <c r="I591" s="167" t="e">
        <f t="shared" si="70"/>
        <v>#N/A</v>
      </c>
    </row>
    <row r="592" spans="1:9" ht="15" customHeight="1" x14ac:dyDescent="0.25">
      <c r="A592" s="176" t="s">
        <v>187</v>
      </c>
      <c r="B592" s="187">
        <f t="shared" si="76"/>
        <v>93</v>
      </c>
      <c r="C592" s="135" t="s">
        <v>233</v>
      </c>
      <c r="D592" s="167">
        <f>VLOOKUP(C592,Unités!A:B,2,FALSE)</f>
        <v>108</v>
      </c>
      <c r="F592" s="135" t="s">
        <v>105</v>
      </c>
      <c r="G592" s="134">
        <v>1</v>
      </c>
      <c r="H592" s="168" t="str">
        <f t="shared" si="69"/>
        <v xml:space="preserve">Boîte de tomate, petit </v>
      </c>
      <c r="I592" s="167" t="str">
        <f t="shared" si="70"/>
        <v>1081</v>
      </c>
    </row>
    <row r="593" spans="1:9" ht="15" customHeight="1" x14ac:dyDescent="0.25">
      <c r="A593" s="176" t="s">
        <v>187</v>
      </c>
      <c r="B593" s="187">
        <f t="shared" si="76"/>
        <v>93</v>
      </c>
      <c r="C593" s="135" t="s">
        <v>233</v>
      </c>
      <c r="D593" s="167">
        <f>VLOOKUP(C593,Unités!A:B,2,FALSE)</f>
        <v>108</v>
      </c>
      <c r="F593" s="135" t="s">
        <v>95</v>
      </c>
      <c r="G593" s="134">
        <v>2</v>
      </c>
      <c r="H593" s="168" t="str">
        <f t="shared" si="69"/>
        <v xml:space="preserve">Boîte de tomate, moyen </v>
      </c>
      <c r="I593" s="167" t="str">
        <f t="shared" si="70"/>
        <v>1082</v>
      </c>
    </row>
    <row r="594" spans="1:9" ht="15" customHeight="1" x14ac:dyDescent="0.25">
      <c r="A594" s="176" t="s">
        <v>187</v>
      </c>
      <c r="B594" s="187">
        <f t="shared" si="76"/>
        <v>93</v>
      </c>
      <c r="C594" s="135" t="s">
        <v>233</v>
      </c>
      <c r="D594" s="167">
        <f>VLOOKUP(C594,Unités!A:B,2,FALSE)</f>
        <v>108</v>
      </c>
      <c r="F594" s="135" t="s">
        <v>96</v>
      </c>
      <c r="G594" s="134">
        <v>3</v>
      </c>
      <c r="H594" s="168" t="str">
        <f t="shared" si="69"/>
        <v>Boîte de tomate, grand</v>
      </c>
      <c r="I594" s="167" t="str">
        <f t="shared" si="70"/>
        <v>1083</v>
      </c>
    </row>
    <row r="595" spans="1:9" ht="15" customHeight="1" x14ac:dyDescent="0.25">
      <c r="A595" s="176" t="s">
        <v>187</v>
      </c>
      <c r="B595" s="187">
        <f t="shared" si="76"/>
        <v>93</v>
      </c>
      <c r="C595" s="135" t="s">
        <v>133</v>
      </c>
      <c r="D595" s="167">
        <f>VLOOKUP(C595,Unités!A:B,2,FALSE)</f>
        <v>115</v>
      </c>
      <c r="F595" s="135" t="s">
        <v>94</v>
      </c>
      <c r="G595" s="134">
        <v>1</v>
      </c>
      <c r="H595" s="168" t="str">
        <f t="shared" si="69"/>
        <v>Calebasse, petit</v>
      </c>
      <c r="I595" s="167" t="str">
        <f t="shared" si="70"/>
        <v>1151</v>
      </c>
    </row>
    <row r="596" spans="1:9" ht="15" customHeight="1" x14ac:dyDescent="0.25">
      <c r="A596" s="176" t="s">
        <v>187</v>
      </c>
      <c r="B596" s="187">
        <f t="shared" si="76"/>
        <v>93</v>
      </c>
      <c r="C596" s="135" t="s">
        <v>133</v>
      </c>
      <c r="D596" s="167">
        <f>VLOOKUP(C596,Unités!A:B,2,FALSE)</f>
        <v>115</v>
      </c>
      <c r="F596" s="135" t="s">
        <v>97</v>
      </c>
      <c r="G596" s="134">
        <v>2</v>
      </c>
      <c r="H596" s="168" t="str">
        <f t="shared" si="69"/>
        <v>Calebasse, moyen</v>
      </c>
      <c r="I596" s="167" t="str">
        <f t="shared" si="70"/>
        <v>1152</v>
      </c>
    </row>
    <row r="597" spans="1:9" ht="15" customHeight="1" x14ac:dyDescent="0.25">
      <c r="A597" s="176" t="s">
        <v>187</v>
      </c>
      <c r="B597" s="187">
        <f t="shared" si="76"/>
        <v>93</v>
      </c>
      <c r="C597" s="135" t="s">
        <v>133</v>
      </c>
      <c r="D597" s="167">
        <f>VLOOKUP(C597,Unités!A:B,2,FALSE)</f>
        <v>115</v>
      </c>
      <c r="F597" s="135" t="s">
        <v>96</v>
      </c>
      <c r="G597" s="134">
        <v>3</v>
      </c>
      <c r="H597" s="168" t="str">
        <f t="shared" si="69"/>
        <v>Calebasse, grand</v>
      </c>
      <c r="I597" s="167" t="str">
        <f t="shared" si="70"/>
        <v>1153</v>
      </c>
    </row>
    <row r="598" spans="1:9" ht="15" customHeight="1" x14ac:dyDescent="0.25">
      <c r="A598" s="176" t="s">
        <v>187</v>
      </c>
      <c r="B598" s="187">
        <f t="shared" si="76"/>
        <v>93</v>
      </c>
      <c r="C598" s="135" t="s">
        <v>255</v>
      </c>
      <c r="D598" s="167" t="e">
        <f>VLOOKUP(C598,Unités!A:B,2,FALSE)</f>
        <v>#N/A</v>
      </c>
      <c r="F598" s="135" t="s">
        <v>109</v>
      </c>
      <c r="G598" s="134">
        <v>0</v>
      </c>
      <c r="H598" s="168" t="str">
        <f t="shared" si="69"/>
        <v xml:space="preserve">Demi-Yorouba </v>
      </c>
      <c r="I598" s="167" t="e">
        <f t="shared" si="70"/>
        <v>#N/A</v>
      </c>
    </row>
    <row r="599" spans="1:9" ht="15" customHeight="1" x14ac:dyDescent="0.25">
      <c r="A599" s="176" t="s">
        <v>187</v>
      </c>
      <c r="B599" s="187">
        <f t="shared" si="76"/>
        <v>93</v>
      </c>
      <c r="C599" s="135" t="s">
        <v>127</v>
      </c>
      <c r="D599" s="167" t="e">
        <f>VLOOKUP(C599,Unités!A:B,2,FALSE)</f>
        <v>#N/A</v>
      </c>
      <c r="F599" s="135" t="s">
        <v>109</v>
      </c>
      <c r="G599" s="134">
        <v>0</v>
      </c>
      <c r="H599" s="168" t="str">
        <f t="shared" si="69"/>
        <v>Yorouba</v>
      </c>
      <c r="I599" s="167" t="e">
        <f t="shared" si="70"/>
        <v>#N/A</v>
      </c>
    </row>
    <row r="600" spans="1:9" ht="15" customHeight="1" x14ac:dyDescent="0.25">
      <c r="A600" s="176" t="s">
        <v>187</v>
      </c>
      <c r="B600" s="187">
        <f t="shared" si="76"/>
        <v>93</v>
      </c>
      <c r="C600" s="135" t="s">
        <v>206</v>
      </c>
      <c r="D600" s="167" t="e">
        <f>VLOOKUP(C600,Unités!A:B,2,FALSE)</f>
        <v>#N/A</v>
      </c>
      <c r="F600" s="135" t="s">
        <v>109</v>
      </c>
      <c r="G600" s="134">
        <v>0</v>
      </c>
      <c r="H600" s="168" t="str">
        <f t="shared" si="69"/>
        <v>Tine</v>
      </c>
      <c r="I600" s="167" t="e">
        <f t="shared" si="70"/>
        <v>#N/A</v>
      </c>
    </row>
    <row r="601" spans="1:9" ht="15" customHeight="1" x14ac:dyDescent="0.25">
      <c r="A601" s="176" t="s">
        <v>66</v>
      </c>
      <c r="B601" s="187">
        <f>B588+2</f>
        <v>95</v>
      </c>
      <c r="C601" s="135" t="s">
        <v>77</v>
      </c>
      <c r="D601" s="167">
        <f>VLOOKUP(C601,Unités!A:B,2,FALSE)</f>
        <v>100</v>
      </c>
      <c r="F601" s="135" t="s">
        <v>109</v>
      </c>
      <c r="G601" s="134">
        <v>0</v>
      </c>
      <c r="H601" s="168" t="str">
        <f t="shared" ref="H601:H666" si="77">CONCATENATE(C601,IF(F601="N/A","",CONCATENATE(", ",F601)))</f>
        <v>Kg</v>
      </c>
      <c r="I601" s="167" t="str">
        <f t="shared" ref="I601:I666" si="78">CONCATENATE(D601,G601)</f>
        <v>1000</v>
      </c>
    </row>
    <row r="602" spans="1:9" ht="15" customHeight="1" x14ac:dyDescent="0.25">
      <c r="A602" s="176" t="s">
        <v>66</v>
      </c>
      <c r="B602" s="187">
        <f>B601</f>
        <v>95</v>
      </c>
      <c r="C602" s="135" t="s">
        <v>211</v>
      </c>
      <c r="D602" s="167" t="e">
        <f>VLOOKUP(C602,Unités!A:B,2,FALSE)</f>
        <v>#N/A</v>
      </c>
      <c r="F602" s="135" t="s">
        <v>109</v>
      </c>
      <c r="G602" s="134">
        <v>0</v>
      </c>
      <c r="H602" s="168" t="str">
        <f t="shared" si="77"/>
        <v>Sac (25 Kg)</v>
      </c>
      <c r="I602" s="167" t="e">
        <f t="shared" si="78"/>
        <v>#N/A</v>
      </c>
    </row>
    <row r="603" spans="1:9" ht="15" customHeight="1" x14ac:dyDescent="0.25">
      <c r="A603" s="176" t="s">
        <v>66</v>
      </c>
      <c r="B603" s="187">
        <f t="shared" ref="B603:B613" si="79">B602</f>
        <v>95</v>
      </c>
      <c r="C603" s="135" t="s">
        <v>210</v>
      </c>
      <c r="D603" s="167" t="e">
        <f>VLOOKUP(C603,Unités!A:B,2,FALSE)</f>
        <v>#N/A</v>
      </c>
      <c r="F603" s="135" t="s">
        <v>109</v>
      </c>
      <c r="G603" s="134">
        <v>0</v>
      </c>
      <c r="H603" s="168" t="str">
        <f t="shared" si="77"/>
        <v>Sac (50 Kg)</v>
      </c>
      <c r="I603" s="167" t="e">
        <f t="shared" si="78"/>
        <v>#N/A</v>
      </c>
    </row>
    <row r="604" spans="1:9" ht="15" customHeight="1" x14ac:dyDescent="0.25">
      <c r="A604" s="176" t="s">
        <v>66</v>
      </c>
      <c r="B604" s="187">
        <f t="shared" si="79"/>
        <v>95</v>
      </c>
      <c r="C604" s="135" t="s">
        <v>212</v>
      </c>
      <c r="D604" s="167" t="e">
        <f>VLOOKUP(C604,Unités!A:B,2,FALSE)</f>
        <v>#N/A</v>
      </c>
      <c r="F604" s="135" t="s">
        <v>109</v>
      </c>
      <c r="G604" s="134">
        <v>0</v>
      </c>
      <c r="H604" s="168" t="str">
        <f t="shared" si="77"/>
        <v>Sac (100 Kg)</v>
      </c>
      <c r="I604" s="167" t="e">
        <f t="shared" si="78"/>
        <v>#N/A</v>
      </c>
    </row>
    <row r="605" spans="1:9" ht="15" customHeight="1" x14ac:dyDescent="0.25">
      <c r="A605" s="176" t="s">
        <v>66</v>
      </c>
      <c r="B605" s="187">
        <f t="shared" si="79"/>
        <v>95</v>
      </c>
      <c r="C605" s="135" t="s">
        <v>233</v>
      </c>
      <c r="D605" s="167">
        <f>VLOOKUP(C605,Unités!A:B,2,FALSE)</f>
        <v>108</v>
      </c>
      <c r="F605" s="135" t="s">
        <v>105</v>
      </c>
      <c r="G605" s="134">
        <v>1</v>
      </c>
      <c r="H605" s="168" t="str">
        <f t="shared" si="77"/>
        <v xml:space="preserve">Boîte de tomate, petit </v>
      </c>
      <c r="I605" s="167" t="str">
        <f t="shared" si="78"/>
        <v>1081</v>
      </c>
    </row>
    <row r="606" spans="1:9" ht="15" customHeight="1" x14ac:dyDescent="0.25">
      <c r="A606" s="176" t="s">
        <v>66</v>
      </c>
      <c r="B606" s="187">
        <f t="shared" si="79"/>
        <v>95</v>
      </c>
      <c r="C606" s="135" t="s">
        <v>233</v>
      </c>
      <c r="D606" s="167">
        <f>VLOOKUP(C606,Unités!A:B,2,FALSE)</f>
        <v>108</v>
      </c>
      <c r="F606" s="135" t="s">
        <v>95</v>
      </c>
      <c r="G606" s="134">
        <v>2</v>
      </c>
      <c r="H606" s="168" t="str">
        <f t="shared" si="77"/>
        <v xml:space="preserve">Boîte de tomate, moyen </v>
      </c>
      <c r="I606" s="167" t="str">
        <f t="shared" si="78"/>
        <v>1082</v>
      </c>
    </row>
    <row r="607" spans="1:9" ht="15" customHeight="1" x14ac:dyDescent="0.25">
      <c r="A607" s="176" t="s">
        <v>66</v>
      </c>
      <c r="B607" s="187">
        <f t="shared" si="79"/>
        <v>95</v>
      </c>
      <c r="C607" s="135" t="s">
        <v>233</v>
      </c>
      <c r="D607" s="167">
        <f>VLOOKUP(C607,Unités!A:B,2,FALSE)</f>
        <v>108</v>
      </c>
      <c r="F607" s="135" t="s">
        <v>96</v>
      </c>
      <c r="G607" s="134">
        <v>3</v>
      </c>
      <c r="H607" s="168" t="str">
        <f t="shared" si="77"/>
        <v>Boîte de tomate, grand</v>
      </c>
      <c r="I607" s="167" t="str">
        <f t="shared" si="78"/>
        <v>1083</v>
      </c>
    </row>
    <row r="608" spans="1:9" ht="15" customHeight="1" x14ac:dyDescent="0.25">
      <c r="A608" s="176" t="s">
        <v>66</v>
      </c>
      <c r="B608" s="187">
        <f t="shared" si="79"/>
        <v>95</v>
      </c>
      <c r="C608" s="135" t="s">
        <v>133</v>
      </c>
      <c r="D608" s="167">
        <f>VLOOKUP(C608,Unités!A:B,2,FALSE)</f>
        <v>115</v>
      </c>
      <c r="F608" s="135" t="s">
        <v>94</v>
      </c>
      <c r="G608" s="134">
        <v>1</v>
      </c>
      <c r="H608" s="168" t="str">
        <f t="shared" si="77"/>
        <v>Calebasse, petit</v>
      </c>
      <c r="I608" s="167" t="str">
        <f t="shared" si="78"/>
        <v>1151</v>
      </c>
    </row>
    <row r="609" spans="1:9" ht="15" customHeight="1" x14ac:dyDescent="0.25">
      <c r="A609" s="176" t="s">
        <v>66</v>
      </c>
      <c r="B609" s="187">
        <f t="shared" si="79"/>
        <v>95</v>
      </c>
      <c r="C609" s="135" t="s">
        <v>133</v>
      </c>
      <c r="D609" s="167">
        <f>VLOOKUP(C609,Unités!A:B,2,FALSE)</f>
        <v>115</v>
      </c>
      <c r="F609" s="135" t="s">
        <v>97</v>
      </c>
      <c r="G609" s="134">
        <v>2</v>
      </c>
      <c r="H609" s="168" t="str">
        <f t="shared" si="77"/>
        <v>Calebasse, moyen</v>
      </c>
      <c r="I609" s="167" t="str">
        <f t="shared" si="78"/>
        <v>1152</v>
      </c>
    </row>
    <row r="610" spans="1:9" ht="15" customHeight="1" x14ac:dyDescent="0.25">
      <c r="A610" s="176" t="s">
        <v>66</v>
      </c>
      <c r="B610" s="187">
        <f t="shared" si="79"/>
        <v>95</v>
      </c>
      <c r="C610" s="135" t="s">
        <v>133</v>
      </c>
      <c r="D610" s="167">
        <f>VLOOKUP(C610,Unités!A:B,2,FALSE)</f>
        <v>115</v>
      </c>
      <c r="F610" s="135" t="s">
        <v>96</v>
      </c>
      <c r="G610" s="134">
        <v>3</v>
      </c>
      <c r="H610" s="168" t="str">
        <f t="shared" si="77"/>
        <v>Calebasse, grand</v>
      </c>
      <c r="I610" s="167" t="str">
        <f t="shared" si="78"/>
        <v>1153</v>
      </c>
    </row>
    <row r="611" spans="1:9" ht="15" customHeight="1" x14ac:dyDescent="0.25">
      <c r="A611" s="176" t="s">
        <v>66</v>
      </c>
      <c r="B611" s="187">
        <f t="shared" si="79"/>
        <v>95</v>
      </c>
      <c r="C611" s="135" t="s">
        <v>255</v>
      </c>
      <c r="D611" s="167" t="e">
        <f>VLOOKUP(C611,Unités!A:B,2,FALSE)</f>
        <v>#N/A</v>
      </c>
      <c r="F611" s="135" t="s">
        <v>109</v>
      </c>
      <c r="G611" s="134">
        <v>0</v>
      </c>
      <c r="H611" s="168" t="str">
        <f t="shared" si="77"/>
        <v xml:space="preserve">Demi-Yorouba </v>
      </c>
      <c r="I611" s="167" t="e">
        <f t="shared" si="78"/>
        <v>#N/A</v>
      </c>
    </row>
    <row r="612" spans="1:9" ht="15" customHeight="1" x14ac:dyDescent="0.25">
      <c r="A612" s="176" t="s">
        <v>66</v>
      </c>
      <c r="B612" s="187">
        <f t="shared" si="79"/>
        <v>95</v>
      </c>
      <c r="C612" s="135" t="s">
        <v>127</v>
      </c>
      <c r="D612" s="167" t="e">
        <f>VLOOKUP(C612,Unités!A:B,2,FALSE)</f>
        <v>#N/A</v>
      </c>
      <c r="F612" s="135" t="s">
        <v>109</v>
      </c>
      <c r="G612" s="134">
        <v>0</v>
      </c>
      <c r="H612" s="168" t="str">
        <f t="shared" si="77"/>
        <v>Yorouba</v>
      </c>
      <c r="I612" s="167" t="e">
        <f t="shared" si="78"/>
        <v>#N/A</v>
      </c>
    </row>
    <row r="613" spans="1:9" ht="15" customHeight="1" x14ac:dyDescent="0.25">
      <c r="A613" s="176" t="s">
        <v>66</v>
      </c>
      <c r="B613" s="187">
        <f t="shared" si="79"/>
        <v>95</v>
      </c>
      <c r="C613" s="135" t="s">
        <v>206</v>
      </c>
      <c r="D613" s="167" t="e">
        <f>VLOOKUP(C613,Unités!A:B,2,FALSE)</f>
        <v>#N/A</v>
      </c>
      <c r="F613" s="135" t="s">
        <v>109</v>
      </c>
      <c r="G613" s="134">
        <v>0</v>
      </c>
      <c r="H613" s="168" t="str">
        <f t="shared" si="77"/>
        <v>Tine</v>
      </c>
      <c r="I613" s="167" t="e">
        <f t="shared" si="78"/>
        <v>#N/A</v>
      </c>
    </row>
    <row r="614" spans="1:9" ht="15" customHeight="1" x14ac:dyDescent="0.25">
      <c r="A614" s="176" t="s">
        <v>104</v>
      </c>
      <c r="B614" s="187">
        <f>B601+1</f>
        <v>96</v>
      </c>
      <c r="C614" s="135" t="s">
        <v>99</v>
      </c>
      <c r="D614" s="167" t="e">
        <f>VLOOKUP(C614,Unités!A:B,2,FALSE)</f>
        <v>#N/A</v>
      </c>
      <c r="F614" s="135" t="s">
        <v>94</v>
      </c>
      <c r="G614" s="134">
        <v>1</v>
      </c>
      <c r="H614" s="168" t="str">
        <f t="shared" si="77"/>
        <v>Tas, petit</v>
      </c>
      <c r="I614" s="167" t="e">
        <f t="shared" si="78"/>
        <v>#N/A</v>
      </c>
    </row>
    <row r="615" spans="1:9" ht="15" customHeight="1" x14ac:dyDescent="0.25">
      <c r="A615" s="176" t="s">
        <v>104</v>
      </c>
      <c r="B615" s="187">
        <f>B614</f>
        <v>96</v>
      </c>
      <c r="C615" s="135" t="s">
        <v>99</v>
      </c>
      <c r="D615" s="167" t="e">
        <f>VLOOKUP(C615,Unités!A:B,2,FALSE)</f>
        <v>#N/A</v>
      </c>
      <c r="F615" s="135" t="s">
        <v>97</v>
      </c>
      <c r="G615" s="134">
        <v>2</v>
      </c>
      <c r="H615" s="168" t="str">
        <f t="shared" si="77"/>
        <v>Tas, moyen</v>
      </c>
      <c r="I615" s="167" t="e">
        <f t="shared" si="78"/>
        <v>#N/A</v>
      </c>
    </row>
    <row r="616" spans="1:9" ht="15" customHeight="1" x14ac:dyDescent="0.25">
      <c r="A616" s="176" t="s">
        <v>104</v>
      </c>
      <c r="B616" s="187">
        <f t="shared" ref="B616:B625" si="80">B615</f>
        <v>96</v>
      </c>
      <c r="C616" s="135" t="s">
        <v>99</v>
      </c>
      <c r="D616" s="167" t="e">
        <f>VLOOKUP(C616,Unités!A:B,2,FALSE)</f>
        <v>#N/A</v>
      </c>
      <c r="F616" s="135" t="s">
        <v>96</v>
      </c>
      <c r="G616" s="134">
        <v>3</v>
      </c>
      <c r="H616" s="168" t="str">
        <f t="shared" si="77"/>
        <v>Tas, grand</v>
      </c>
      <c r="I616" s="167" t="e">
        <f t="shared" si="78"/>
        <v>#N/A</v>
      </c>
    </row>
    <row r="617" spans="1:9" ht="15" customHeight="1" x14ac:dyDescent="0.25">
      <c r="A617" s="176" t="s">
        <v>104</v>
      </c>
      <c r="B617" s="187">
        <f t="shared" si="80"/>
        <v>96</v>
      </c>
      <c r="C617" s="135" t="s">
        <v>233</v>
      </c>
      <c r="D617" s="167">
        <f>VLOOKUP(C617,Unités!A:B,2,FALSE)</f>
        <v>108</v>
      </c>
      <c r="F617" s="135" t="s">
        <v>94</v>
      </c>
      <c r="G617" s="134">
        <v>1</v>
      </c>
      <c r="H617" s="168" t="str">
        <f t="shared" si="77"/>
        <v>Boîte de tomate, petit</v>
      </c>
      <c r="I617" s="167" t="str">
        <f t="shared" si="78"/>
        <v>1081</v>
      </c>
    </row>
    <row r="618" spans="1:9" ht="15" customHeight="1" x14ac:dyDescent="0.25">
      <c r="A618" s="176" t="s">
        <v>104</v>
      </c>
      <c r="B618" s="187">
        <f t="shared" si="80"/>
        <v>96</v>
      </c>
      <c r="C618" s="135" t="s">
        <v>233</v>
      </c>
      <c r="D618" s="167">
        <f>VLOOKUP(C618,Unités!A:B,2,FALSE)</f>
        <v>108</v>
      </c>
      <c r="F618" s="135" t="s">
        <v>97</v>
      </c>
      <c r="G618" s="134">
        <v>2</v>
      </c>
      <c r="H618" s="168" t="str">
        <f t="shared" si="77"/>
        <v>Boîte de tomate, moyen</v>
      </c>
      <c r="I618" s="167" t="str">
        <f t="shared" si="78"/>
        <v>1082</v>
      </c>
    </row>
    <row r="619" spans="1:9" ht="15" customHeight="1" x14ac:dyDescent="0.25">
      <c r="A619" s="176" t="s">
        <v>104</v>
      </c>
      <c r="B619" s="187">
        <f t="shared" si="80"/>
        <v>96</v>
      </c>
      <c r="C619" s="135" t="s">
        <v>233</v>
      </c>
      <c r="D619" s="167">
        <f>VLOOKUP(C619,Unités!A:B,2,FALSE)</f>
        <v>108</v>
      </c>
      <c r="F619" s="135" t="s">
        <v>96</v>
      </c>
      <c r="G619" s="134">
        <v>3</v>
      </c>
      <c r="H619" s="168" t="str">
        <f t="shared" si="77"/>
        <v>Boîte de tomate, grand</v>
      </c>
      <c r="I619" s="167" t="str">
        <f t="shared" si="78"/>
        <v>1083</v>
      </c>
    </row>
    <row r="620" spans="1:9" ht="15" customHeight="1" x14ac:dyDescent="0.25">
      <c r="A620" s="176" t="s">
        <v>104</v>
      </c>
      <c r="B620" s="187">
        <f t="shared" ref="B620" si="81">B619</f>
        <v>96</v>
      </c>
      <c r="C620" s="135" t="s">
        <v>255</v>
      </c>
      <c r="D620" s="167" t="e">
        <f>VLOOKUP(C620,Unités!A:B,2,FALSE)</f>
        <v>#N/A</v>
      </c>
      <c r="G620" s="134"/>
      <c r="H620" s="168"/>
    </row>
    <row r="621" spans="1:9" ht="15" customHeight="1" x14ac:dyDescent="0.25">
      <c r="A621" s="176" t="s">
        <v>104</v>
      </c>
      <c r="B621" s="187">
        <f>B619</f>
        <v>96</v>
      </c>
      <c r="C621" s="135" t="s">
        <v>127</v>
      </c>
      <c r="D621" s="167" t="e">
        <f>VLOOKUP(C621,Unités!A:B,2,FALSE)</f>
        <v>#N/A</v>
      </c>
      <c r="F621" s="135" t="s">
        <v>109</v>
      </c>
      <c r="G621" s="134">
        <v>0</v>
      </c>
      <c r="H621" s="168" t="str">
        <f t="shared" si="77"/>
        <v>Yorouba</v>
      </c>
      <c r="I621" s="167" t="e">
        <f t="shared" si="78"/>
        <v>#N/A</v>
      </c>
    </row>
    <row r="622" spans="1:9" ht="15" customHeight="1" x14ac:dyDescent="0.25">
      <c r="A622" s="176" t="s">
        <v>104</v>
      </c>
      <c r="B622" s="187">
        <f>B621</f>
        <v>96</v>
      </c>
      <c r="C622" s="135" t="s">
        <v>101</v>
      </c>
      <c r="D622" s="167" t="e">
        <f>VLOOKUP(C622,Unités!A:B,2,FALSE)</f>
        <v>#N/A</v>
      </c>
      <c r="F622" s="135" t="s">
        <v>94</v>
      </c>
      <c r="G622" s="134">
        <v>1</v>
      </c>
      <c r="H622" s="168" t="str">
        <f t="shared" si="77"/>
        <v>Sachet, petit</v>
      </c>
      <c r="I622" s="167" t="e">
        <f t="shared" si="78"/>
        <v>#N/A</v>
      </c>
    </row>
    <row r="623" spans="1:9" ht="15" customHeight="1" x14ac:dyDescent="0.25">
      <c r="A623" s="176" t="s">
        <v>104</v>
      </c>
      <c r="B623" s="187">
        <f t="shared" si="80"/>
        <v>96</v>
      </c>
      <c r="C623" s="135" t="s">
        <v>101</v>
      </c>
      <c r="D623" s="167" t="e">
        <f>VLOOKUP(C623,Unités!A:B,2,FALSE)</f>
        <v>#N/A</v>
      </c>
      <c r="F623" s="135" t="s">
        <v>97</v>
      </c>
      <c r="G623" s="134">
        <v>2</v>
      </c>
      <c r="H623" s="168" t="str">
        <f t="shared" si="77"/>
        <v>Sachet, moyen</v>
      </c>
      <c r="I623" s="167" t="e">
        <f t="shared" si="78"/>
        <v>#N/A</v>
      </c>
    </row>
    <row r="624" spans="1:9" ht="15" customHeight="1" x14ac:dyDescent="0.25">
      <c r="A624" s="176" t="s">
        <v>104</v>
      </c>
      <c r="B624" s="187">
        <f t="shared" si="80"/>
        <v>96</v>
      </c>
      <c r="C624" s="135" t="s">
        <v>101</v>
      </c>
      <c r="D624" s="167" t="e">
        <f>VLOOKUP(C624,Unités!A:B,2,FALSE)</f>
        <v>#N/A</v>
      </c>
      <c r="F624" s="135" t="s">
        <v>96</v>
      </c>
      <c r="G624" s="134">
        <v>3</v>
      </c>
      <c r="H624" s="168" t="str">
        <f t="shared" si="77"/>
        <v>Sachet, grand</v>
      </c>
      <c r="I624" s="167" t="e">
        <f t="shared" si="78"/>
        <v>#N/A</v>
      </c>
    </row>
    <row r="625" spans="1:9" ht="15" customHeight="1" x14ac:dyDescent="0.25">
      <c r="A625" s="176" t="s">
        <v>104</v>
      </c>
      <c r="B625" s="187">
        <f t="shared" si="80"/>
        <v>96</v>
      </c>
      <c r="C625" s="135" t="s">
        <v>206</v>
      </c>
      <c r="D625" s="167" t="e">
        <f>VLOOKUP(C625,Unités!A:B,2,FALSE)</f>
        <v>#N/A</v>
      </c>
      <c r="F625" s="135" t="s">
        <v>109</v>
      </c>
      <c r="G625" s="134">
        <v>0</v>
      </c>
      <c r="H625" s="168" t="str">
        <f t="shared" si="77"/>
        <v>Tine</v>
      </c>
      <c r="I625" s="167" t="e">
        <f t="shared" si="78"/>
        <v>#N/A</v>
      </c>
    </row>
    <row r="626" spans="1:9" ht="15" customHeight="1" x14ac:dyDescent="0.25">
      <c r="A626" s="176" t="s">
        <v>140</v>
      </c>
      <c r="B626" s="187">
        <f>B614+1</f>
        <v>97</v>
      </c>
      <c r="C626" s="135" t="s">
        <v>99</v>
      </c>
      <c r="D626" s="167" t="e">
        <f>VLOOKUP(C626,Unités!A:B,2,FALSE)</f>
        <v>#N/A</v>
      </c>
      <c r="F626" s="135" t="s">
        <v>94</v>
      </c>
      <c r="G626" s="134">
        <v>1</v>
      </c>
      <c r="H626" s="168" t="str">
        <f t="shared" si="77"/>
        <v>Tas, petit</v>
      </c>
      <c r="I626" s="167" t="e">
        <f t="shared" si="78"/>
        <v>#N/A</v>
      </c>
    </row>
    <row r="627" spans="1:9" ht="15" customHeight="1" x14ac:dyDescent="0.25">
      <c r="A627" s="176" t="s">
        <v>140</v>
      </c>
      <c r="B627" s="187">
        <f>B626</f>
        <v>97</v>
      </c>
      <c r="C627" s="135" t="s">
        <v>99</v>
      </c>
      <c r="D627" s="167" t="e">
        <f>VLOOKUP(C627,Unités!A:B,2,FALSE)</f>
        <v>#N/A</v>
      </c>
      <c r="F627" s="135" t="s">
        <v>97</v>
      </c>
      <c r="G627" s="134">
        <v>2</v>
      </c>
      <c r="H627" s="168" t="str">
        <f t="shared" si="77"/>
        <v>Tas, moyen</v>
      </c>
      <c r="I627" s="167" t="e">
        <f t="shared" si="78"/>
        <v>#N/A</v>
      </c>
    </row>
    <row r="628" spans="1:9" ht="15" customHeight="1" x14ac:dyDescent="0.25">
      <c r="A628" s="176" t="s">
        <v>140</v>
      </c>
      <c r="B628" s="187">
        <f t="shared" ref="B628:B637" si="82">B627</f>
        <v>97</v>
      </c>
      <c r="C628" s="135" t="s">
        <v>99</v>
      </c>
      <c r="D628" s="167" t="e">
        <f>VLOOKUP(C628,Unités!A:B,2,FALSE)</f>
        <v>#N/A</v>
      </c>
      <c r="F628" s="135" t="s">
        <v>96</v>
      </c>
      <c r="G628" s="134">
        <v>3</v>
      </c>
      <c r="H628" s="168" t="str">
        <f t="shared" si="77"/>
        <v>Tas, grand</v>
      </c>
      <c r="I628" s="167" t="e">
        <f t="shared" si="78"/>
        <v>#N/A</v>
      </c>
    </row>
    <row r="629" spans="1:9" ht="15" customHeight="1" x14ac:dyDescent="0.25">
      <c r="A629" s="176" t="s">
        <v>140</v>
      </c>
      <c r="B629" s="187">
        <f t="shared" si="82"/>
        <v>97</v>
      </c>
      <c r="C629" s="135" t="s">
        <v>233</v>
      </c>
      <c r="D629" s="167">
        <f>VLOOKUP(C629,Unités!A:B,2,FALSE)</f>
        <v>108</v>
      </c>
      <c r="F629" s="135" t="s">
        <v>94</v>
      </c>
      <c r="G629" s="134">
        <v>1</v>
      </c>
      <c r="H629" s="168" t="str">
        <f t="shared" si="77"/>
        <v>Boîte de tomate, petit</v>
      </c>
      <c r="I629" s="167" t="str">
        <f t="shared" si="78"/>
        <v>1081</v>
      </c>
    </row>
    <row r="630" spans="1:9" ht="15" customHeight="1" x14ac:dyDescent="0.25">
      <c r="A630" s="176" t="s">
        <v>140</v>
      </c>
      <c r="B630" s="187">
        <f t="shared" si="82"/>
        <v>97</v>
      </c>
      <c r="C630" s="135" t="s">
        <v>233</v>
      </c>
      <c r="D630" s="167">
        <f>VLOOKUP(C630,Unités!A:B,2,FALSE)</f>
        <v>108</v>
      </c>
      <c r="F630" s="135" t="s">
        <v>97</v>
      </c>
      <c r="G630" s="134">
        <v>2</v>
      </c>
      <c r="H630" s="168" t="str">
        <f t="shared" si="77"/>
        <v>Boîte de tomate, moyen</v>
      </c>
      <c r="I630" s="167" t="str">
        <f t="shared" si="78"/>
        <v>1082</v>
      </c>
    </row>
    <row r="631" spans="1:9" ht="15" customHeight="1" x14ac:dyDescent="0.25">
      <c r="A631" s="176" t="s">
        <v>140</v>
      </c>
      <c r="B631" s="187">
        <f t="shared" si="82"/>
        <v>97</v>
      </c>
      <c r="C631" s="135" t="s">
        <v>233</v>
      </c>
      <c r="D631" s="167">
        <f>VLOOKUP(C631,Unités!A:B,2,FALSE)</f>
        <v>108</v>
      </c>
      <c r="F631" s="135" t="s">
        <v>96</v>
      </c>
      <c r="G631" s="134">
        <v>3</v>
      </c>
      <c r="H631" s="168" t="str">
        <f t="shared" si="77"/>
        <v>Boîte de tomate, grand</v>
      </c>
      <c r="I631" s="167" t="str">
        <f t="shared" si="78"/>
        <v>1083</v>
      </c>
    </row>
    <row r="632" spans="1:9" ht="15" customHeight="1" x14ac:dyDescent="0.25">
      <c r="A632" s="176" t="s">
        <v>140</v>
      </c>
      <c r="B632" s="187">
        <f t="shared" si="82"/>
        <v>97</v>
      </c>
      <c r="C632" s="135" t="s">
        <v>255</v>
      </c>
      <c r="D632" s="167" t="e">
        <f>VLOOKUP(C632,Unités!A:B,2,FALSE)</f>
        <v>#N/A</v>
      </c>
      <c r="G632" s="134"/>
      <c r="H632" s="168"/>
    </row>
    <row r="633" spans="1:9" ht="15" customHeight="1" x14ac:dyDescent="0.25">
      <c r="A633" s="176" t="s">
        <v>140</v>
      </c>
      <c r="B633" s="187">
        <f>B631</f>
        <v>97</v>
      </c>
      <c r="C633" s="135" t="s">
        <v>127</v>
      </c>
      <c r="D633" s="167" t="e">
        <f>VLOOKUP(C633,Unités!A:B,2,FALSE)</f>
        <v>#N/A</v>
      </c>
      <c r="F633" s="135" t="s">
        <v>109</v>
      </c>
      <c r="G633" s="134">
        <v>0</v>
      </c>
      <c r="H633" s="168" t="str">
        <f t="shared" si="77"/>
        <v>Yorouba</v>
      </c>
      <c r="I633" s="167" t="e">
        <f t="shared" si="78"/>
        <v>#N/A</v>
      </c>
    </row>
    <row r="634" spans="1:9" ht="15" customHeight="1" x14ac:dyDescent="0.25">
      <c r="A634" s="176" t="s">
        <v>140</v>
      </c>
      <c r="B634" s="187">
        <f t="shared" si="82"/>
        <v>97</v>
      </c>
      <c r="C634" s="135" t="s">
        <v>101</v>
      </c>
      <c r="D634" s="167" t="e">
        <f>VLOOKUP(C634,Unités!A:B,2,FALSE)</f>
        <v>#N/A</v>
      </c>
      <c r="F634" s="135" t="s">
        <v>94</v>
      </c>
      <c r="G634" s="134">
        <v>1</v>
      </c>
      <c r="H634" s="168" t="str">
        <f t="shared" si="77"/>
        <v>Sachet, petit</v>
      </c>
      <c r="I634" s="167" t="e">
        <f t="shared" si="78"/>
        <v>#N/A</v>
      </c>
    </row>
    <row r="635" spans="1:9" ht="15" customHeight="1" x14ac:dyDescent="0.25">
      <c r="A635" s="176" t="s">
        <v>140</v>
      </c>
      <c r="B635" s="187">
        <f t="shared" si="82"/>
        <v>97</v>
      </c>
      <c r="C635" s="135" t="s">
        <v>101</v>
      </c>
      <c r="D635" s="167" t="e">
        <f>VLOOKUP(C635,Unités!A:B,2,FALSE)</f>
        <v>#N/A</v>
      </c>
      <c r="F635" s="135" t="s">
        <v>97</v>
      </c>
      <c r="G635" s="134">
        <v>2</v>
      </c>
      <c r="H635" s="168" t="str">
        <f t="shared" si="77"/>
        <v>Sachet, moyen</v>
      </c>
      <c r="I635" s="167" t="e">
        <f t="shared" si="78"/>
        <v>#N/A</v>
      </c>
    </row>
    <row r="636" spans="1:9" ht="15" customHeight="1" x14ac:dyDescent="0.25">
      <c r="A636" s="176" t="s">
        <v>140</v>
      </c>
      <c r="B636" s="187">
        <f t="shared" si="82"/>
        <v>97</v>
      </c>
      <c r="C636" s="135" t="s">
        <v>101</v>
      </c>
      <c r="D636" s="167" t="e">
        <f>VLOOKUP(C636,Unités!A:B,2,FALSE)</f>
        <v>#N/A</v>
      </c>
      <c r="F636" s="135" t="s">
        <v>96</v>
      </c>
      <c r="G636" s="134">
        <v>3</v>
      </c>
      <c r="H636" s="168" t="str">
        <f t="shared" si="77"/>
        <v>Sachet, grand</v>
      </c>
      <c r="I636" s="167" t="e">
        <f t="shared" si="78"/>
        <v>#N/A</v>
      </c>
    </row>
    <row r="637" spans="1:9" ht="15" customHeight="1" x14ac:dyDescent="0.25">
      <c r="A637" s="176" t="s">
        <v>140</v>
      </c>
      <c r="B637" s="187">
        <f t="shared" si="82"/>
        <v>97</v>
      </c>
      <c r="C637" s="135" t="s">
        <v>206</v>
      </c>
      <c r="D637" s="167" t="e">
        <f>VLOOKUP(C637,Unités!A:B,2,FALSE)</f>
        <v>#N/A</v>
      </c>
      <c r="F637" s="135" t="s">
        <v>109</v>
      </c>
      <c r="G637" s="134">
        <v>0</v>
      </c>
      <c r="H637" s="168" t="str">
        <f t="shared" si="77"/>
        <v>Tine</v>
      </c>
      <c r="I637" s="167" t="e">
        <f t="shared" si="78"/>
        <v>#N/A</v>
      </c>
    </row>
    <row r="638" spans="1:9" ht="15" customHeight="1" x14ac:dyDescent="0.25">
      <c r="A638" s="176" t="s">
        <v>188</v>
      </c>
      <c r="B638" s="187">
        <f>B626+1</f>
        <v>98</v>
      </c>
      <c r="C638" s="135" t="s">
        <v>223</v>
      </c>
      <c r="D638" s="167">
        <f>VLOOKUP(C638,Unités!A:B,2,FALSE)</f>
        <v>113</v>
      </c>
      <c r="F638" s="135" t="s">
        <v>94</v>
      </c>
      <c r="G638" s="134">
        <v>1</v>
      </c>
      <c r="H638" s="168" t="str">
        <f t="shared" si="77"/>
        <v>Bouteille, petit</v>
      </c>
      <c r="I638" s="167" t="str">
        <f t="shared" si="78"/>
        <v>1131</v>
      </c>
    </row>
    <row r="639" spans="1:9" ht="15" customHeight="1" x14ac:dyDescent="0.25">
      <c r="A639" s="176" t="s">
        <v>188</v>
      </c>
      <c r="B639" s="187">
        <f>B638</f>
        <v>98</v>
      </c>
      <c r="C639" s="135" t="s">
        <v>223</v>
      </c>
      <c r="D639" s="167">
        <f>VLOOKUP(C639,Unités!A:B,2,FALSE)</f>
        <v>113</v>
      </c>
      <c r="F639" s="135" t="s">
        <v>97</v>
      </c>
      <c r="G639" s="134">
        <v>2</v>
      </c>
      <c r="H639" s="168" t="str">
        <f t="shared" si="77"/>
        <v>Bouteille, moyen</v>
      </c>
      <c r="I639" s="167" t="str">
        <f t="shared" si="78"/>
        <v>1132</v>
      </c>
    </row>
    <row r="640" spans="1:9" ht="15" customHeight="1" x14ac:dyDescent="0.25">
      <c r="A640" s="176" t="s">
        <v>188</v>
      </c>
      <c r="B640" s="187">
        <f t="shared" ref="B640:B649" si="83">B639</f>
        <v>98</v>
      </c>
      <c r="C640" s="135" t="s">
        <v>223</v>
      </c>
      <c r="D640" s="167">
        <f>VLOOKUP(C640,Unités!A:B,2,FALSE)</f>
        <v>113</v>
      </c>
      <c r="F640" s="135" t="s">
        <v>96</v>
      </c>
      <c r="G640" s="134">
        <v>3</v>
      </c>
      <c r="H640" s="168" t="str">
        <f t="shared" si="77"/>
        <v>Bouteille, grand</v>
      </c>
      <c r="I640" s="167" t="str">
        <f t="shared" si="78"/>
        <v>1133</v>
      </c>
    </row>
    <row r="641" spans="1:9" ht="15" customHeight="1" x14ac:dyDescent="0.25">
      <c r="A641" s="176" t="s">
        <v>188</v>
      </c>
      <c r="B641" s="187">
        <f t="shared" si="83"/>
        <v>98</v>
      </c>
      <c r="C641" s="135" t="s">
        <v>233</v>
      </c>
      <c r="D641" s="167">
        <f>VLOOKUP(C641,Unités!A:B,2,FALSE)</f>
        <v>108</v>
      </c>
      <c r="F641" s="135" t="s">
        <v>94</v>
      </c>
      <c r="G641" s="134">
        <v>1</v>
      </c>
      <c r="H641" s="168" t="str">
        <f t="shared" si="77"/>
        <v>Boîte de tomate, petit</v>
      </c>
      <c r="I641" s="167" t="str">
        <f t="shared" si="78"/>
        <v>1081</v>
      </c>
    </row>
    <row r="642" spans="1:9" ht="15" customHeight="1" x14ac:dyDescent="0.25">
      <c r="A642" s="176" t="s">
        <v>188</v>
      </c>
      <c r="B642" s="187">
        <f t="shared" si="83"/>
        <v>98</v>
      </c>
      <c r="C642" s="135" t="s">
        <v>233</v>
      </c>
      <c r="D642" s="167">
        <f>VLOOKUP(C642,Unités!A:B,2,FALSE)</f>
        <v>108</v>
      </c>
      <c r="F642" s="135" t="s">
        <v>97</v>
      </c>
      <c r="G642" s="134">
        <v>2</v>
      </c>
      <c r="H642" s="168" t="str">
        <f t="shared" si="77"/>
        <v>Boîte de tomate, moyen</v>
      </c>
      <c r="I642" s="167" t="str">
        <f t="shared" si="78"/>
        <v>1082</v>
      </c>
    </row>
    <row r="643" spans="1:9" ht="15" customHeight="1" x14ac:dyDescent="0.25">
      <c r="A643" s="176" t="s">
        <v>188</v>
      </c>
      <c r="B643" s="187">
        <f t="shared" si="83"/>
        <v>98</v>
      </c>
      <c r="C643" s="135" t="s">
        <v>233</v>
      </c>
      <c r="D643" s="167">
        <f>VLOOKUP(C643,Unités!A:B,2,FALSE)</f>
        <v>108</v>
      </c>
      <c r="F643" s="135" t="s">
        <v>96</v>
      </c>
      <c r="G643" s="134">
        <v>3</v>
      </c>
      <c r="H643" s="168" t="str">
        <f t="shared" si="77"/>
        <v>Boîte de tomate, grand</v>
      </c>
      <c r="I643" s="167" t="str">
        <f t="shared" si="78"/>
        <v>1083</v>
      </c>
    </row>
    <row r="644" spans="1:9" ht="15" customHeight="1" x14ac:dyDescent="0.25">
      <c r="A644" s="176" t="s">
        <v>188</v>
      </c>
      <c r="B644" s="187">
        <f t="shared" si="83"/>
        <v>98</v>
      </c>
      <c r="C644" s="135" t="s">
        <v>255</v>
      </c>
      <c r="D644" s="167" t="e">
        <f>VLOOKUP(C644,Unités!A:B,2,FALSE)</f>
        <v>#N/A</v>
      </c>
      <c r="G644" s="134"/>
      <c r="H644" s="168"/>
    </row>
    <row r="645" spans="1:9" ht="15" customHeight="1" x14ac:dyDescent="0.25">
      <c r="A645" s="176" t="s">
        <v>188</v>
      </c>
      <c r="B645" s="187">
        <f t="shared" si="83"/>
        <v>98</v>
      </c>
      <c r="C645" s="135" t="s">
        <v>127</v>
      </c>
      <c r="D645" s="167" t="e">
        <f>VLOOKUP(C645,Unités!A:B,2,FALSE)</f>
        <v>#N/A</v>
      </c>
      <c r="F645" s="135" t="s">
        <v>109</v>
      </c>
      <c r="G645" s="134">
        <v>0</v>
      </c>
      <c r="H645" s="168" t="str">
        <f t="shared" si="77"/>
        <v>Yorouba</v>
      </c>
      <c r="I645" s="167" t="e">
        <f t="shared" si="78"/>
        <v>#N/A</v>
      </c>
    </row>
    <row r="646" spans="1:9" ht="15" customHeight="1" x14ac:dyDescent="0.25">
      <c r="A646" s="176" t="s">
        <v>188</v>
      </c>
      <c r="B646" s="187">
        <f t="shared" si="83"/>
        <v>98</v>
      </c>
      <c r="C646" s="135" t="s">
        <v>101</v>
      </c>
      <c r="D646" s="167" t="e">
        <f>VLOOKUP(C646,Unités!A:B,2,FALSE)</f>
        <v>#N/A</v>
      </c>
      <c r="F646" s="135" t="s">
        <v>94</v>
      </c>
      <c r="G646" s="134">
        <v>1</v>
      </c>
      <c r="H646" s="168" t="str">
        <f t="shared" si="77"/>
        <v>Sachet, petit</v>
      </c>
      <c r="I646" s="167" t="e">
        <f t="shared" si="78"/>
        <v>#N/A</v>
      </c>
    </row>
    <row r="647" spans="1:9" ht="15" customHeight="1" x14ac:dyDescent="0.25">
      <c r="A647" s="176" t="s">
        <v>188</v>
      </c>
      <c r="B647" s="187">
        <f t="shared" si="83"/>
        <v>98</v>
      </c>
      <c r="C647" s="135" t="s">
        <v>101</v>
      </c>
      <c r="D647" s="167" t="e">
        <f>VLOOKUP(C647,Unités!A:B,2,FALSE)</f>
        <v>#N/A</v>
      </c>
      <c r="F647" s="135" t="s">
        <v>97</v>
      </c>
      <c r="G647" s="134">
        <v>2</v>
      </c>
      <c r="H647" s="168" t="str">
        <f t="shared" si="77"/>
        <v>Sachet, moyen</v>
      </c>
      <c r="I647" s="167" t="e">
        <f t="shared" si="78"/>
        <v>#N/A</v>
      </c>
    </row>
    <row r="648" spans="1:9" ht="15" customHeight="1" x14ac:dyDescent="0.25">
      <c r="A648" s="176" t="s">
        <v>188</v>
      </c>
      <c r="B648" s="187">
        <f t="shared" si="83"/>
        <v>98</v>
      </c>
      <c r="C648" s="135" t="s">
        <v>101</v>
      </c>
      <c r="D648" s="167" t="e">
        <f>VLOOKUP(C648,Unités!A:B,2,FALSE)</f>
        <v>#N/A</v>
      </c>
      <c r="F648" s="135" t="s">
        <v>96</v>
      </c>
      <c r="G648" s="134">
        <v>3</v>
      </c>
      <c r="H648" s="168" t="str">
        <f t="shared" si="77"/>
        <v>Sachet, grand</v>
      </c>
      <c r="I648" s="167" t="e">
        <f t="shared" si="78"/>
        <v>#N/A</v>
      </c>
    </row>
    <row r="649" spans="1:9" ht="15" customHeight="1" x14ac:dyDescent="0.25">
      <c r="A649" s="176" t="s">
        <v>188</v>
      </c>
      <c r="B649" s="187">
        <f t="shared" si="83"/>
        <v>98</v>
      </c>
      <c r="C649" s="135" t="s">
        <v>206</v>
      </c>
      <c r="D649" s="167" t="e">
        <f>VLOOKUP(C649,Unités!A:B,2,FALSE)</f>
        <v>#N/A</v>
      </c>
      <c r="F649" s="135" t="s">
        <v>109</v>
      </c>
      <c r="G649" s="134">
        <v>0</v>
      </c>
      <c r="H649" s="168" t="str">
        <f t="shared" si="77"/>
        <v>Tine</v>
      </c>
      <c r="I649" s="167" t="e">
        <f t="shared" si="78"/>
        <v>#N/A</v>
      </c>
    </row>
    <row r="650" spans="1:9" ht="15" customHeight="1" x14ac:dyDescent="0.25">
      <c r="A650" s="176" t="s">
        <v>141</v>
      </c>
      <c r="B650" s="187">
        <f>B638+1</f>
        <v>99</v>
      </c>
      <c r="C650" s="135" t="s">
        <v>99</v>
      </c>
      <c r="D650" s="167" t="e">
        <f>VLOOKUP(C650,Unités!A:B,2,FALSE)</f>
        <v>#N/A</v>
      </c>
      <c r="F650" s="135" t="s">
        <v>94</v>
      </c>
      <c r="G650" s="134">
        <v>1</v>
      </c>
      <c r="H650" s="168" t="str">
        <f t="shared" si="77"/>
        <v>Tas, petit</v>
      </c>
      <c r="I650" s="167" t="e">
        <f t="shared" si="78"/>
        <v>#N/A</v>
      </c>
    </row>
    <row r="651" spans="1:9" ht="15" customHeight="1" x14ac:dyDescent="0.25">
      <c r="A651" s="176" t="s">
        <v>141</v>
      </c>
      <c r="B651" s="187">
        <f>B650</f>
        <v>99</v>
      </c>
      <c r="C651" s="135" t="s">
        <v>99</v>
      </c>
      <c r="D651" s="167" t="e">
        <f>VLOOKUP(C651,Unités!A:B,2,FALSE)</f>
        <v>#N/A</v>
      </c>
      <c r="F651" s="135" t="s">
        <v>97</v>
      </c>
      <c r="G651" s="134">
        <v>2</v>
      </c>
      <c r="H651" s="168" t="str">
        <f t="shared" si="77"/>
        <v>Tas, moyen</v>
      </c>
      <c r="I651" s="167" t="e">
        <f t="shared" si="78"/>
        <v>#N/A</v>
      </c>
    </row>
    <row r="652" spans="1:9" ht="15" customHeight="1" x14ac:dyDescent="0.25">
      <c r="A652" s="176" t="s">
        <v>141</v>
      </c>
      <c r="B652" s="187">
        <f t="shared" ref="B652:B660" si="84">B651</f>
        <v>99</v>
      </c>
      <c r="C652" s="135" t="s">
        <v>99</v>
      </c>
      <c r="D652" s="167" t="e">
        <f>VLOOKUP(C652,Unités!A:B,2,FALSE)</f>
        <v>#N/A</v>
      </c>
      <c r="F652" s="135" t="s">
        <v>96</v>
      </c>
      <c r="G652" s="134">
        <v>3</v>
      </c>
      <c r="H652" s="168" t="str">
        <f t="shared" si="77"/>
        <v>Tas, grand</v>
      </c>
      <c r="I652" s="167" t="e">
        <f t="shared" si="78"/>
        <v>#N/A</v>
      </c>
    </row>
    <row r="653" spans="1:9" ht="15" customHeight="1" x14ac:dyDescent="0.25">
      <c r="A653" s="176" t="s">
        <v>141</v>
      </c>
      <c r="B653" s="187">
        <f t="shared" si="84"/>
        <v>99</v>
      </c>
      <c r="C653" s="135" t="s">
        <v>233</v>
      </c>
      <c r="D653" s="167">
        <f>VLOOKUP(C653,Unités!A:B,2,FALSE)</f>
        <v>108</v>
      </c>
      <c r="F653" s="135" t="s">
        <v>94</v>
      </c>
      <c r="G653" s="134">
        <v>1</v>
      </c>
      <c r="H653" s="168" t="str">
        <f t="shared" si="77"/>
        <v>Boîte de tomate, petit</v>
      </c>
      <c r="I653" s="167" t="str">
        <f t="shared" si="78"/>
        <v>1081</v>
      </c>
    </row>
    <row r="654" spans="1:9" ht="15" customHeight="1" x14ac:dyDescent="0.25">
      <c r="A654" s="176" t="s">
        <v>141</v>
      </c>
      <c r="B654" s="187">
        <f t="shared" si="84"/>
        <v>99</v>
      </c>
      <c r="C654" s="135" t="s">
        <v>233</v>
      </c>
      <c r="D654" s="167">
        <f>VLOOKUP(C654,Unités!A:B,2,FALSE)</f>
        <v>108</v>
      </c>
      <c r="F654" s="135" t="s">
        <v>97</v>
      </c>
      <c r="G654" s="134">
        <v>2</v>
      </c>
      <c r="H654" s="168" t="str">
        <f t="shared" si="77"/>
        <v>Boîte de tomate, moyen</v>
      </c>
      <c r="I654" s="167" t="str">
        <f t="shared" si="78"/>
        <v>1082</v>
      </c>
    </row>
    <row r="655" spans="1:9" ht="15" customHeight="1" x14ac:dyDescent="0.25">
      <c r="A655" s="176" t="s">
        <v>141</v>
      </c>
      <c r="B655" s="187">
        <f t="shared" si="84"/>
        <v>99</v>
      </c>
      <c r="C655" s="135" t="s">
        <v>233</v>
      </c>
      <c r="D655" s="167">
        <f>VLOOKUP(C655,Unités!A:B,2,FALSE)</f>
        <v>108</v>
      </c>
      <c r="F655" s="135" t="s">
        <v>96</v>
      </c>
      <c r="G655" s="134">
        <v>3</v>
      </c>
      <c r="H655" s="168" t="str">
        <f t="shared" si="77"/>
        <v>Boîte de tomate, grand</v>
      </c>
      <c r="I655" s="167" t="str">
        <f t="shared" si="78"/>
        <v>1083</v>
      </c>
    </row>
    <row r="656" spans="1:9" ht="15" customHeight="1" x14ac:dyDescent="0.25">
      <c r="A656" s="176" t="s">
        <v>141</v>
      </c>
      <c r="B656" s="187">
        <f t="shared" si="84"/>
        <v>99</v>
      </c>
      <c r="C656" s="135" t="s">
        <v>255</v>
      </c>
      <c r="D656" s="167" t="e">
        <f>VLOOKUP(C656,Unités!A:B,2,FALSE)</f>
        <v>#N/A</v>
      </c>
      <c r="G656" s="134"/>
      <c r="H656" s="168"/>
    </row>
    <row r="657" spans="1:9" ht="15" customHeight="1" x14ac:dyDescent="0.25">
      <c r="A657" s="176" t="s">
        <v>141</v>
      </c>
      <c r="B657" s="187">
        <f t="shared" si="84"/>
        <v>99</v>
      </c>
      <c r="C657" s="135" t="s">
        <v>127</v>
      </c>
      <c r="D657" s="167" t="e">
        <f>VLOOKUP(C657,Unités!A:B,2,FALSE)</f>
        <v>#N/A</v>
      </c>
      <c r="F657" s="135" t="s">
        <v>109</v>
      </c>
      <c r="G657" s="134">
        <v>0</v>
      </c>
      <c r="H657" s="168" t="str">
        <f t="shared" si="77"/>
        <v>Yorouba</v>
      </c>
      <c r="I657" s="167" t="e">
        <f t="shared" si="78"/>
        <v>#N/A</v>
      </c>
    </row>
    <row r="658" spans="1:9" ht="15" customHeight="1" x14ac:dyDescent="0.25">
      <c r="A658" s="176" t="s">
        <v>141</v>
      </c>
      <c r="B658" s="187">
        <f t="shared" si="84"/>
        <v>99</v>
      </c>
      <c r="C658" s="135" t="s">
        <v>101</v>
      </c>
      <c r="D658" s="167" t="e">
        <f>VLOOKUP(C658,Unités!A:B,2,FALSE)</f>
        <v>#N/A</v>
      </c>
      <c r="F658" s="135" t="s">
        <v>94</v>
      </c>
      <c r="G658" s="134">
        <v>1</v>
      </c>
      <c r="H658" s="168" t="str">
        <f t="shared" si="77"/>
        <v>Sachet, petit</v>
      </c>
      <c r="I658" s="167" t="e">
        <f t="shared" si="78"/>
        <v>#N/A</v>
      </c>
    </row>
    <row r="659" spans="1:9" ht="15" customHeight="1" x14ac:dyDescent="0.25">
      <c r="A659" s="176" t="s">
        <v>141</v>
      </c>
      <c r="B659" s="187">
        <f t="shared" si="84"/>
        <v>99</v>
      </c>
      <c r="C659" s="135" t="s">
        <v>101</v>
      </c>
      <c r="D659" s="167" t="e">
        <f>VLOOKUP(C659,Unités!A:B,2,FALSE)</f>
        <v>#N/A</v>
      </c>
      <c r="F659" s="135" t="s">
        <v>97</v>
      </c>
      <c r="G659" s="134">
        <v>2</v>
      </c>
      <c r="H659" s="168" t="str">
        <f t="shared" si="77"/>
        <v>Sachet, moyen</v>
      </c>
      <c r="I659" s="167" t="e">
        <f t="shared" si="78"/>
        <v>#N/A</v>
      </c>
    </row>
    <row r="660" spans="1:9" ht="15" customHeight="1" x14ac:dyDescent="0.25">
      <c r="A660" s="176" t="s">
        <v>141</v>
      </c>
      <c r="B660" s="187">
        <f t="shared" si="84"/>
        <v>99</v>
      </c>
      <c r="C660" s="135" t="s">
        <v>101</v>
      </c>
      <c r="D660" s="167" t="e">
        <f>VLOOKUP(C660,Unités!A:B,2,FALSE)</f>
        <v>#N/A</v>
      </c>
      <c r="F660" s="135" t="s">
        <v>96</v>
      </c>
      <c r="G660" s="134">
        <v>3</v>
      </c>
      <c r="H660" s="168" t="str">
        <f t="shared" si="77"/>
        <v>Sachet, grand</v>
      </c>
      <c r="I660" s="167" t="e">
        <f t="shared" si="78"/>
        <v>#N/A</v>
      </c>
    </row>
    <row r="661" spans="1:9" ht="15" customHeight="1" x14ac:dyDescent="0.25">
      <c r="A661" s="200" t="s">
        <v>59</v>
      </c>
      <c r="B661" s="187">
        <f>B650+1</f>
        <v>100</v>
      </c>
      <c r="C661" s="135" t="s">
        <v>77</v>
      </c>
      <c r="D661" s="167">
        <f>VLOOKUP(C661,Unités!A:B,2,FALSE)</f>
        <v>100</v>
      </c>
      <c r="F661" s="135" t="s">
        <v>109</v>
      </c>
      <c r="G661" s="134">
        <v>0</v>
      </c>
      <c r="H661" s="168" t="str">
        <f t="shared" si="77"/>
        <v>Kg</v>
      </c>
      <c r="I661" s="167" t="str">
        <f t="shared" si="78"/>
        <v>1000</v>
      </c>
    </row>
    <row r="662" spans="1:9" ht="15" customHeight="1" x14ac:dyDescent="0.25">
      <c r="A662" s="200" t="s">
        <v>59</v>
      </c>
      <c r="B662" s="187">
        <f>B661</f>
        <v>100</v>
      </c>
      <c r="C662" s="135" t="s">
        <v>131</v>
      </c>
      <c r="D662" s="167">
        <f>VLOOKUP(C662,Unités!A:B,2,FALSE)</f>
        <v>109</v>
      </c>
      <c r="F662" s="135" t="s">
        <v>94</v>
      </c>
      <c r="G662" s="134">
        <v>1</v>
      </c>
      <c r="H662" s="168" t="str">
        <f t="shared" si="77"/>
        <v>Bol, petit</v>
      </c>
      <c r="I662" s="167" t="str">
        <f t="shared" si="78"/>
        <v>1091</v>
      </c>
    </row>
    <row r="663" spans="1:9" ht="15" customHeight="1" x14ac:dyDescent="0.25">
      <c r="A663" s="200" t="s">
        <v>59</v>
      </c>
      <c r="B663" s="187">
        <f t="shared" ref="B663:B672" si="85">B662</f>
        <v>100</v>
      </c>
      <c r="C663" s="135" t="s">
        <v>131</v>
      </c>
      <c r="D663" s="167">
        <f>VLOOKUP(C663,Unités!A:B,2,FALSE)</f>
        <v>109</v>
      </c>
      <c r="F663" s="135" t="s">
        <v>97</v>
      </c>
      <c r="G663" s="134">
        <v>2</v>
      </c>
      <c r="H663" s="168" t="str">
        <f t="shared" si="77"/>
        <v>Bol, moyen</v>
      </c>
      <c r="I663" s="167" t="str">
        <f t="shared" si="78"/>
        <v>1092</v>
      </c>
    </row>
    <row r="664" spans="1:9" ht="15" customHeight="1" x14ac:dyDescent="0.25">
      <c r="A664" s="200" t="s">
        <v>59</v>
      </c>
      <c r="B664" s="187">
        <f t="shared" si="85"/>
        <v>100</v>
      </c>
      <c r="C664" s="135" t="s">
        <v>131</v>
      </c>
      <c r="D664" s="167">
        <f>VLOOKUP(C664,Unités!A:B,2,FALSE)</f>
        <v>109</v>
      </c>
      <c r="F664" s="135" t="s">
        <v>96</v>
      </c>
      <c r="G664" s="134">
        <v>3</v>
      </c>
      <c r="H664" s="168" t="str">
        <f t="shared" si="77"/>
        <v>Bol, grand</v>
      </c>
      <c r="I664" s="167" t="str">
        <f t="shared" si="78"/>
        <v>1093</v>
      </c>
    </row>
    <row r="665" spans="1:9" ht="15" customHeight="1" x14ac:dyDescent="0.25">
      <c r="A665" s="200" t="s">
        <v>59</v>
      </c>
      <c r="B665" s="187">
        <f t="shared" si="85"/>
        <v>100</v>
      </c>
      <c r="C665" s="135" t="s">
        <v>101</v>
      </c>
      <c r="D665" s="167" t="e">
        <f>VLOOKUP(C665,Unités!A:B,2,FALSE)</f>
        <v>#N/A</v>
      </c>
      <c r="F665" s="135" t="s">
        <v>94</v>
      </c>
      <c r="G665" s="134">
        <v>1</v>
      </c>
      <c r="H665" s="168" t="str">
        <f t="shared" si="77"/>
        <v>Sachet, petit</v>
      </c>
      <c r="I665" s="167" t="e">
        <f t="shared" si="78"/>
        <v>#N/A</v>
      </c>
    </row>
    <row r="666" spans="1:9" ht="15" customHeight="1" x14ac:dyDescent="0.25">
      <c r="A666" s="200" t="s">
        <v>59</v>
      </c>
      <c r="B666" s="187">
        <f t="shared" si="85"/>
        <v>100</v>
      </c>
      <c r="C666" s="135" t="s">
        <v>101</v>
      </c>
      <c r="D666" s="167" t="e">
        <f>VLOOKUP(C666,Unités!A:B,2,FALSE)</f>
        <v>#N/A</v>
      </c>
      <c r="F666" s="135" t="s">
        <v>97</v>
      </c>
      <c r="G666" s="134">
        <v>2</v>
      </c>
      <c r="H666" s="168" t="str">
        <f t="shared" si="77"/>
        <v>Sachet, moyen</v>
      </c>
      <c r="I666" s="167" t="e">
        <f t="shared" si="78"/>
        <v>#N/A</v>
      </c>
    </row>
    <row r="667" spans="1:9" ht="15" customHeight="1" x14ac:dyDescent="0.25">
      <c r="A667" s="200" t="s">
        <v>59</v>
      </c>
      <c r="B667" s="187">
        <f t="shared" si="85"/>
        <v>100</v>
      </c>
      <c r="C667" s="135" t="s">
        <v>101</v>
      </c>
      <c r="D667" s="167" t="e">
        <f>VLOOKUP(C667,Unités!A:B,2,FALSE)</f>
        <v>#N/A</v>
      </c>
      <c r="F667" s="135" t="s">
        <v>96</v>
      </c>
      <c r="G667" s="134">
        <v>3</v>
      </c>
      <c r="H667" s="168" t="str">
        <f t="shared" ref="H667:H735" si="86">CONCATENATE(C667,IF(F667="N/A","",CONCATENATE(", ",F667)))</f>
        <v>Sachet, grand</v>
      </c>
      <c r="I667" s="167" t="e">
        <f t="shared" ref="I667:I735" si="87">CONCATENATE(D667,G667)</f>
        <v>#N/A</v>
      </c>
    </row>
    <row r="668" spans="1:9" ht="15" customHeight="1" x14ac:dyDescent="0.25">
      <c r="A668" s="200" t="s">
        <v>59</v>
      </c>
      <c r="B668" s="187">
        <f t="shared" si="85"/>
        <v>100</v>
      </c>
      <c r="C668" s="135" t="s">
        <v>142</v>
      </c>
      <c r="D668" s="167">
        <f>VLOOKUP(C668,Unités!A:B,2,FALSE)</f>
        <v>120</v>
      </c>
      <c r="F668" s="135" t="s">
        <v>94</v>
      </c>
      <c r="G668" s="134">
        <v>1</v>
      </c>
      <c r="H668" s="168" t="str">
        <f t="shared" si="86"/>
        <v>Cueillère, petit</v>
      </c>
      <c r="I668" s="167" t="str">
        <f t="shared" si="87"/>
        <v>1201</v>
      </c>
    </row>
    <row r="669" spans="1:9" ht="15" customHeight="1" x14ac:dyDescent="0.25">
      <c r="A669" s="200" t="s">
        <v>59</v>
      </c>
      <c r="B669" s="187">
        <f t="shared" si="85"/>
        <v>100</v>
      </c>
      <c r="C669" s="135" t="s">
        <v>142</v>
      </c>
      <c r="D669" s="167">
        <f>VLOOKUP(C669,Unités!A:B,2,FALSE)</f>
        <v>120</v>
      </c>
      <c r="F669" s="135" t="s">
        <v>97</v>
      </c>
      <c r="G669" s="134">
        <v>2</v>
      </c>
      <c r="H669" s="168" t="str">
        <f t="shared" si="86"/>
        <v>Cueillère, moyen</v>
      </c>
      <c r="I669" s="167" t="str">
        <f t="shared" si="87"/>
        <v>1202</v>
      </c>
    </row>
    <row r="670" spans="1:9" ht="15" customHeight="1" x14ac:dyDescent="0.25">
      <c r="A670" s="200" t="s">
        <v>59</v>
      </c>
      <c r="B670" s="187">
        <f t="shared" si="85"/>
        <v>100</v>
      </c>
      <c r="C670" s="135" t="s">
        <v>142</v>
      </c>
      <c r="D670" s="167">
        <f>VLOOKUP(C670,Unités!A:B,2,FALSE)</f>
        <v>120</v>
      </c>
      <c r="F670" s="135" t="s">
        <v>96</v>
      </c>
      <c r="G670" s="134">
        <v>3</v>
      </c>
      <c r="H670" s="168" t="str">
        <f t="shared" si="86"/>
        <v>Cueillère, grand</v>
      </c>
      <c r="I670" s="167" t="str">
        <f t="shared" si="87"/>
        <v>1203</v>
      </c>
    </row>
    <row r="671" spans="1:9" ht="15" customHeight="1" x14ac:dyDescent="0.25">
      <c r="A671" s="200" t="s">
        <v>59</v>
      </c>
      <c r="B671" s="187">
        <f t="shared" si="85"/>
        <v>100</v>
      </c>
      <c r="C671" s="135" t="s">
        <v>255</v>
      </c>
      <c r="D671" s="167" t="e">
        <f>VLOOKUP(C671,Unités!A:B,2,FALSE)</f>
        <v>#N/A</v>
      </c>
      <c r="F671" s="135" t="s">
        <v>109</v>
      </c>
      <c r="G671" s="134">
        <v>0</v>
      </c>
      <c r="H671" s="168" t="str">
        <f t="shared" si="86"/>
        <v xml:space="preserve">Demi-Yorouba </v>
      </c>
      <c r="I671" s="167" t="e">
        <f t="shared" si="87"/>
        <v>#N/A</v>
      </c>
    </row>
    <row r="672" spans="1:9" ht="15" customHeight="1" x14ac:dyDescent="0.25">
      <c r="A672" s="200" t="s">
        <v>59</v>
      </c>
      <c r="B672" s="187">
        <f t="shared" si="85"/>
        <v>100</v>
      </c>
      <c r="C672" s="135" t="s">
        <v>127</v>
      </c>
      <c r="D672" s="167" t="e">
        <f>VLOOKUP(C672,Unités!A:B,2,FALSE)</f>
        <v>#N/A</v>
      </c>
      <c r="F672" s="135" t="s">
        <v>109</v>
      </c>
      <c r="G672" s="134">
        <v>0</v>
      </c>
      <c r="H672" s="168" t="str">
        <f t="shared" si="86"/>
        <v>Yorouba</v>
      </c>
      <c r="I672" s="167" t="e">
        <f t="shared" si="87"/>
        <v>#N/A</v>
      </c>
    </row>
    <row r="673" spans="1:9" ht="15" customHeight="1" x14ac:dyDescent="0.25">
      <c r="A673" s="176" t="s">
        <v>189</v>
      </c>
      <c r="B673" s="187">
        <f>B661+1</f>
        <v>101</v>
      </c>
      <c r="C673" s="135" t="s">
        <v>255</v>
      </c>
      <c r="D673" s="167" t="e">
        <f>VLOOKUP(C673,Unités!A:B,2,FALSE)</f>
        <v>#N/A</v>
      </c>
      <c r="F673" s="135" t="s">
        <v>109</v>
      </c>
      <c r="G673" s="134">
        <v>0</v>
      </c>
      <c r="H673" s="168" t="str">
        <f t="shared" si="86"/>
        <v xml:space="preserve">Demi-Yorouba </v>
      </c>
      <c r="I673" s="167" t="e">
        <f t="shared" si="87"/>
        <v>#N/A</v>
      </c>
    </row>
    <row r="674" spans="1:9" ht="15" customHeight="1" x14ac:dyDescent="0.25">
      <c r="A674" s="176" t="s">
        <v>189</v>
      </c>
      <c r="B674" s="187">
        <f>B673</f>
        <v>101</v>
      </c>
      <c r="C674" s="135" t="s">
        <v>127</v>
      </c>
      <c r="D674" s="167" t="e">
        <f>VLOOKUP(C674,Unités!A:B,2,FALSE)</f>
        <v>#N/A</v>
      </c>
      <c r="F674" s="135" t="s">
        <v>109</v>
      </c>
      <c r="G674" s="134">
        <v>0</v>
      </c>
      <c r="H674" s="168" t="str">
        <f t="shared" si="86"/>
        <v>Yorouba</v>
      </c>
      <c r="I674" s="167" t="e">
        <f t="shared" si="87"/>
        <v>#N/A</v>
      </c>
    </row>
    <row r="675" spans="1:9" ht="15" customHeight="1" x14ac:dyDescent="0.25">
      <c r="A675" s="176" t="s">
        <v>189</v>
      </c>
      <c r="B675" s="187">
        <f t="shared" ref="B675:B677" si="88">B674</f>
        <v>101</v>
      </c>
      <c r="C675" s="135" t="s">
        <v>101</v>
      </c>
      <c r="D675" s="167" t="e">
        <f>VLOOKUP(C675,Unités!A:B,2,FALSE)</f>
        <v>#N/A</v>
      </c>
      <c r="F675" s="135" t="s">
        <v>94</v>
      </c>
      <c r="G675" s="134">
        <v>1</v>
      </c>
      <c r="H675" s="168" t="str">
        <f t="shared" si="86"/>
        <v>Sachet, petit</v>
      </c>
      <c r="I675" s="167" t="e">
        <f t="shared" si="87"/>
        <v>#N/A</v>
      </c>
    </row>
    <row r="676" spans="1:9" ht="15" customHeight="1" x14ac:dyDescent="0.25">
      <c r="A676" s="176" t="s">
        <v>189</v>
      </c>
      <c r="B676" s="187">
        <f t="shared" si="88"/>
        <v>101</v>
      </c>
      <c r="C676" s="135" t="s">
        <v>101</v>
      </c>
      <c r="D676" s="167" t="e">
        <f>VLOOKUP(C676,Unités!A:B,2,FALSE)</f>
        <v>#N/A</v>
      </c>
      <c r="F676" s="135" t="s">
        <v>97</v>
      </c>
      <c r="G676" s="134">
        <v>2</v>
      </c>
      <c r="H676" s="168" t="str">
        <f t="shared" si="86"/>
        <v>Sachet, moyen</v>
      </c>
      <c r="I676" s="167" t="e">
        <f t="shared" si="87"/>
        <v>#N/A</v>
      </c>
    </row>
    <row r="677" spans="1:9" ht="15" customHeight="1" x14ac:dyDescent="0.25">
      <c r="A677" s="176" t="s">
        <v>189</v>
      </c>
      <c r="B677" s="187">
        <f t="shared" si="88"/>
        <v>101</v>
      </c>
      <c r="C677" s="135" t="s">
        <v>101</v>
      </c>
      <c r="D677" s="167" t="e">
        <f>VLOOKUP(C677,Unités!A:B,2,FALSE)</f>
        <v>#N/A</v>
      </c>
      <c r="F677" s="135" t="s">
        <v>96</v>
      </c>
      <c r="G677" s="134">
        <v>3</v>
      </c>
      <c r="H677" s="168" t="str">
        <f t="shared" si="86"/>
        <v>Sachet, grand</v>
      </c>
      <c r="I677" s="167" t="e">
        <f t="shared" si="87"/>
        <v>#N/A</v>
      </c>
    </row>
    <row r="678" spans="1:9" ht="15" customHeight="1" x14ac:dyDescent="0.25">
      <c r="A678" s="176" t="s">
        <v>190</v>
      </c>
      <c r="B678" s="187">
        <f>B673+2</f>
        <v>103</v>
      </c>
      <c r="C678" s="135" t="s">
        <v>255</v>
      </c>
      <c r="D678" s="167" t="e">
        <f>VLOOKUP(C678,Unités!A:B,2,FALSE)</f>
        <v>#N/A</v>
      </c>
      <c r="F678" s="135" t="s">
        <v>109</v>
      </c>
      <c r="G678" s="134">
        <v>0</v>
      </c>
      <c r="H678" s="168" t="str">
        <f t="shared" si="86"/>
        <v xml:space="preserve">Demi-Yorouba </v>
      </c>
      <c r="I678" s="167" t="e">
        <f t="shared" si="87"/>
        <v>#N/A</v>
      </c>
    </row>
    <row r="679" spans="1:9" ht="15" customHeight="1" x14ac:dyDescent="0.25">
      <c r="A679" s="176" t="s">
        <v>190</v>
      </c>
      <c r="B679" s="187">
        <f>B678</f>
        <v>103</v>
      </c>
      <c r="C679" s="135" t="s">
        <v>127</v>
      </c>
      <c r="D679" s="167" t="e">
        <f>VLOOKUP(C679,Unités!A:B,2,FALSE)</f>
        <v>#N/A</v>
      </c>
      <c r="F679" s="135" t="s">
        <v>109</v>
      </c>
      <c r="G679" s="134">
        <v>0</v>
      </c>
      <c r="H679" s="168" t="str">
        <f t="shared" si="86"/>
        <v>Yorouba</v>
      </c>
      <c r="I679" s="167" t="e">
        <f t="shared" si="87"/>
        <v>#N/A</v>
      </c>
    </row>
    <row r="680" spans="1:9" ht="15" customHeight="1" x14ac:dyDescent="0.25">
      <c r="A680" s="176" t="s">
        <v>190</v>
      </c>
      <c r="B680" s="187">
        <f>B679</f>
        <v>103</v>
      </c>
      <c r="C680" s="135" t="s">
        <v>206</v>
      </c>
      <c r="D680" s="167" t="e">
        <f>VLOOKUP(C680,Unités!A:B,2,FALSE)</f>
        <v>#N/A</v>
      </c>
      <c r="F680" s="135" t="s">
        <v>109</v>
      </c>
      <c r="G680" s="134">
        <v>0</v>
      </c>
      <c r="H680" s="168" t="str">
        <f t="shared" si="86"/>
        <v>Tine</v>
      </c>
      <c r="I680" s="167" t="e">
        <f t="shared" si="87"/>
        <v>#N/A</v>
      </c>
    </row>
    <row r="681" spans="1:9" ht="15" customHeight="1" x14ac:dyDescent="0.25">
      <c r="A681" s="176" t="s">
        <v>190</v>
      </c>
      <c r="B681" s="187">
        <f t="shared" ref="B681:B683" si="89">B680</f>
        <v>103</v>
      </c>
      <c r="C681" s="135" t="s">
        <v>233</v>
      </c>
      <c r="D681" s="167">
        <f>VLOOKUP(C681,Unités!A:B,2,FALSE)</f>
        <v>108</v>
      </c>
      <c r="F681" s="135" t="s">
        <v>94</v>
      </c>
      <c r="G681" s="134"/>
      <c r="H681" s="168"/>
    </row>
    <row r="682" spans="1:9" ht="15" customHeight="1" x14ac:dyDescent="0.25">
      <c r="A682" s="176" t="s">
        <v>190</v>
      </c>
      <c r="B682" s="187">
        <f t="shared" si="89"/>
        <v>103</v>
      </c>
      <c r="C682" s="135" t="s">
        <v>233</v>
      </c>
      <c r="D682" s="167">
        <f>VLOOKUP(C682,Unités!A:B,2,FALSE)</f>
        <v>108</v>
      </c>
      <c r="F682" s="135" t="s">
        <v>97</v>
      </c>
      <c r="G682" s="134"/>
      <c r="H682" s="168"/>
    </row>
    <row r="683" spans="1:9" ht="15" customHeight="1" x14ac:dyDescent="0.25">
      <c r="A683" s="176" t="s">
        <v>190</v>
      </c>
      <c r="B683" s="187">
        <f t="shared" si="89"/>
        <v>103</v>
      </c>
      <c r="C683" s="135" t="s">
        <v>233</v>
      </c>
      <c r="D683" s="167">
        <f>VLOOKUP(C683,Unités!A:B,2,FALSE)</f>
        <v>108</v>
      </c>
      <c r="F683" s="135" t="s">
        <v>96</v>
      </c>
      <c r="G683" s="134"/>
      <c r="H683" s="168"/>
    </row>
    <row r="684" spans="1:9" ht="15" customHeight="1" x14ac:dyDescent="0.25">
      <c r="A684" s="176" t="s">
        <v>191</v>
      </c>
      <c r="B684" s="187">
        <f>B678+1</f>
        <v>104</v>
      </c>
      <c r="C684" s="135" t="s">
        <v>226</v>
      </c>
      <c r="D684" s="167">
        <f>VLOOKUP(C684,Unités!A:B,2,FALSE)</f>
        <v>124</v>
      </c>
      <c r="F684" s="135" t="s">
        <v>94</v>
      </c>
      <c r="G684" s="134">
        <v>1</v>
      </c>
      <c r="H684" s="168" t="str">
        <f t="shared" si="86"/>
        <v>Gousse, petit</v>
      </c>
      <c r="I684" s="167" t="str">
        <f t="shared" si="87"/>
        <v>1241</v>
      </c>
    </row>
    <row r="685" spans="1:9" ht="15" customHeight="1" x14ac:dyDescent="0.25">
      <c r="A685" s="176" t="s">
        <v>191</v>
      </c>
      <c r="B685" s="187">
        <f>B684</f>
        <v>104</v>
      </c>
      <c r="C685" s="135" t="s">
        <v>226</v>
      </c>
      <c r="D685" s="167">
        <f>VLOOKUP(C685,Unités!A:B,2,FALSE)</f>
        <v>124</v>
      </c>
      <c r="F685" s="135" t="s">
        <v>97</v>
      </c>
      <c r="G685" s="134">
        <v>2</v>
      </c>
      <c r="H685" s="168" t="str">
        <f t="shared" si="86"/>
        <v>Gousse, moyen</v>
      </c>
      <c r="I685" s="167" t="str">
        <f t="shared" si="87"/>
        <v>1242</v>
      </c>
    </row>
    <row r="686" spans="1:9" ht="15" customHeight="1" x14ac:dyDescent="0.25">
      <c r="A686" s="176" t="s">
        <v>191</v>
      </c>
      <c r="B686" s="187">
        <f t="shared" ref="B686:B695" si="90">B685</f>
        <v>104</v>
      </c>
      <c r="C686" s="135" t="s">
        <v>226</v>
      </c>
      <c r="D686" s="167">
        <f>VLOOKUP(C686,Unités!A:B,2,FALSE)</f>
        <v>124</v>
      </c>
      <c r="F686" s="135" t="s">
        <v>96</v>
      </c>
      <c r="G686" s="134">
        <v>3</v>
      </c>
      <c r="H686" s="168" t="str">
        <f t="shared" si="86"/>
        <v>Gousse, grand</v>
      </c>
      <c r="I686" s="167" t="str">
        <f t="shared" si="87"/>
        <v>1243</v>
      </c>
    </row>
    <row r="687" spans="1:9" ht="15" customHeight="1" x14ac:dyDescent="0.25">
      <c r="A687" s="176" t="s">
        <v>191</v>
      </c>
      <c r="B687" s="187">
        <f t="shared" si="90"/>
        <v>104</v>
      </c>
      <c r="C687" s="135" t="s">
        <v>259</v>
      </c>
      <c r="D687" s="167" t="e">
        <f>VLOOKUP(C687,Unités!A:B,2,FALSE)</f>
        <v>#N/A</v>
      </c>
      <c r="F687" s="135" t="s">
        <v>94</v>
      </c>
      <c r="G687" s="134">
        <v>1</v>
      </c>
      <c r="H687" s="168" t="str">
        <f t="shared" si="86"/>
        <v>Unite, petit</v>
      </c>
      <c r="I687" s="167" t="e">
        <f t="shared" si="87"/>
        <v>#N/A</v>
      </c>
    </row>
    <row r="688" spans="1:9" ht="15" customHeight="1" x14ac:dyDescent="0.25">
      <c r="A688" s="176" t="s">
        <v>191</v>
      </c>
      <c r="B688" s="187">
        <f t="shared" si="90"/>
        <v>104</v>
      </c>
      <c r="C688" s="135" t="s">
        <v>259</v>
      </c>
      <c r="D688" s="167" t="e">
        <f>VLOOKUP(C688,Unités!A:B,2,FALSE)</f>
        <v>#N/A</v>
      </c>
      <c r="F688" s="135" t="s">
        <v>97</v>
      </c>
      <c r="G688" s="134">
        <v>2</v>
      </c>
      <c r="H688" s="168" t="str">
        <f t="shared" si="86"/>
        <v>Unite, moyen</v>
      </c>
      <c r="I688" s="167" t="e">
        <f t="shared" si="87"/>
        <v>#N/A</v>
      </c>
    </row>
    <row r="689" spans="1:9" ht="15" customHeight="1" x14ac:dyDescent="0.25">
      <c r="A689" s="176" t="s">
        <v>191</v>
      </c>
      <c r="B689" s="187">
        <f t="shared" si="90"/>
        <v>104</v>
      </c>
      <c r="C689" s="135" t="s">
        <v>259</v>
      </c>
      <c r="D689" s="167" t="e">
        <f>VLOOKUP(C689,Unités!A:B,2,FALSE)</f>
        <v>#N/A</v>
      </c>
      <c r="F689" s="135" t="s">
        <v>96</v>
      </c>
      <c r="G689" s="134">
        <v>3</v>
      </c>
      <c r="H689" s="168" t="str">
        <f t="shared" si="86"/>
        <v>Unite, grand</v>
      </c>
      <c r="I689" s="167" t="e">
        <f t="shared" si="87"/>
        <v>#N/A</v>
      </c>
    </row>
    <row r="690" spans="1:9" ht="15" customHeight="1" x14ac:dyDescent="0.25">
      <c r="A690" s="176" t="s">
        <v>191</v>
      </c>
      <c r="B690" s="187">
        <f t="shared" si="90"/>
        <v>104</v>
      </c>
      <c r="C690" s="135" t="s">
        <v>99</v>
      </c>
      <c r="D690" s="167" t="e">
        <f>VLOOKUP(C690,Unités!A:B,2,FALSE)</f>
        <v>#N/A</v>
      </c>
      <c r="F690" s="135" t="s">
        <v>94</v>
      </c>
      <c r="G690" s="134">
        <v>1</v>
      </c>
      <c r="H690" s="168" t="str">
        <f t="shared" si="86"/>
        <v>Tas, petit</v>
      </c>
      <c r="I690" s="167" t="e">
        <f t="shared" si="87"/>
        <v>#N/A</v>
      </c>
    </row>
    <row r="691" spans="1:9" ht="15" customHeight="1" x14ac:dyDescent="0.25">
      <c r="A691" s="176" t="s">
        <v>191</v>
      </c>
      <c r="B691" s="187">
        <f t="shared" si="90"/>
        <v>104</v>
      </c>
      <c r="C691" s="135" t="s">
        <v>99</v>
      </c>
      <c r="D691" s="167" t="e">
        <f>VLOOKUP(C691,Unités!A:B,2,FALSE)</f>
        <v>#N/A</v>
      </c>
      <c r="F691" s="135" t="s">
        <v>97</v>
      </c>
      <c r="G691" s="134">
        <v>2</v>
      </c>
      <c r="H691" s="168" t="str">
        <f t="shared" si="86"/>
        <v>Tas, moyen</v>
      </c>
      <c r="I691" s="167" t="e">
        <f t="shared" si="87"/>
        <v>#N/A</v>
      </c>
    </row>
    <row r="692" spans="1:9" ht="15" customHeight="1" x14ac:dyDescent="0.25">
      <c r="A692" s="176" t="s">
        <v>191</v>
      </c>
      <c r="B692" s="187">
        <f t="shared" si="90"/>
        <v>104</v>
      </c>
      <c r="C692" s="135" t="s">
        <v>99</v>
      </c>
      <c r="D692" s="167" t="e">
        <f>VLOOKUP(C692,Unités!A:B,2,FALSE)</f>
        <v>#N/A</v>
      </c>
      <c r="F692" s="135" t="s">
        <v>96</v>
      </c>
      <c r="G692" s="134">
        <v>3</v>
      </c>
      <c r="H692" s="168" t="str">
        <f t="shared" si="86"/>
        <v>Tas, grand</v>
      </c>
      <c r="I692" s="167" t="e">
        <f t="shared" si="87"/>
        <v>#N/A</v>
      </c>
    </row>
    <row r="693" spans="1:9" ht="15" customHeight="1" x14ac:dyDescent="0.25">
      <c r="A693" s="176" t="s">
        <v>191</v>
      </c>
      <c r="B693" s="187">
        <f t="shared" si="90"/>
        <v>104</v>
      </c>
      <c r="C693" s="135" t="s">
        <v>229</v>
      </c>
      <c r="D693" s="167" t="e">
        <f>VLOOKUP(C693,Unités!A:B,2,FALSE)</f>
        <v>#N/A</v>
      </c>
      <c r="F693" s="135" t="s">
        <v>109</v>
      </c>
      <c r="G693" s="134">
        <v>1</v>
      </c>
      <c r="H693" s="168" t="str">
        <f t="shared" si="86"/>
        <v>Sac (25 kg)</v>
      </c>
      <c r="I693" s="167" t="e">
        <f t="shared" si="87"/>
        <v>#N/A</v>
      </c>
    </row>
    <row r="694" spans="1:9" ht="15" customHeight="1" x14ac:dyDescent="0.25">
      <c r="A694" s="176" t="s">
        <v>191</v>
      </c>
      <c r="B694" s="187">
        <f t="shared" si="90"/>
        <v>104</v>
      </c>
      <c r="C694" s="135" t="s">
        <v>228</v>
      </c>
      <c r="D694" s="167" t="e">
        <f>VLOOKUP(C694,Unités!A:B,2,FALSE)</f>
        <v>#N/A</v>
      </c>
      <c r="F694" s="135" t="s">
        <v>109</v>
      </c>
      <c r="G694" s="134">
        <v>2</v>
      </c>
      <c r="H694" s="168" t="str">
        <f t="shared" si="86"/>
        <v>Sac (50 kg)</v>
      </c>
      <c r="I694" s="167" t="e">
        <f t="shared" si="87"/>
        <v>#N/A</v>
      </c>
    </row>
    <row r="695" spans="1:9" ht="15" customHeight="1" x14ac:dyDescent="0.25">
      <c r="A695" s="176" t="s">
        <v>191</v>
      </c>
      <c r="B695" s="187">
        <f t="shared" si="90"/>
        <v>104</v>
      </c>
      <c r="C695" s="135" t="s">
        <v>227</v>
      </c>
      <c r="D695" s="167" t="e">
        <f>VLOOKUP(C695,Unités!A:B,2,FALSE)</f>
        <v>#N/A</v>
      </c>
      <c r="F695" s="135" t="s">
        <v>109</v>
      </c>
      <c r="G695" s="134">
        <v>3</v>
      </c>
      <c r="H695" s="168" t="str">
        <f t="shared" si="86"/>
        <v>Sac (100 kg)</v>
      </c>
      <c r="I695" s="167" t="e">
        <f t="shared" si="87"/>
        <v>#N/A</v>
      </c>
    </row>
    <row r="696" spans="1:9" ht="15" customHeight="1" x14ac:dyDescent="0.25">
      <c r="A696" s="176" t="s">
        <v>67</v>
      </c>
      <c r="B696" s="187">
        <f>B684+1</f>
        <v>105</v>
      </c>
      <c r="C696" s="135" t="s">
        <v>259</v>
      </c>
      <c r="D696" s="167" t="e">
        <f>VLOOKUP(C696,Unités!A:B,2,FALSE)</f>
        <v>#N/A</v>
      </c>
      <c r="F696" s="135" t="s">
        <v>94</v>
      </c>
      <c r="G696" s="134">
        <v>1</v>
      </c>
      <c r="H696" s="168" t="str">
        <f t="shared" si="86"/>
        <v>Unite, petit</v>
      </c>
      <c r="I696" s="167" t="e">
        <f t="shared" si="87"/>
        <v>#N/A</v>
      </c>
    </row>
    <row r="697" spans="1:9" ht="15" customHeight="1" x14ac:dyDescent="0.25">
      <c r="A697" s="176" t="s">
        <v>67</v>
      </c>
      <c r="B697" s="187">
        <f>B696</f>
        <v>105</v>
      </c>
      <c r="C697" s="135" t="s">
        <v>259</v>
      </c>
      <c r="D697" s="167" t="e">
        <f>VLOOKUP(C697,Unités!A:B,2,FALSE)</f>
        <v>#N/A</v>
      </c>
      <c r="F697" s="135" t="s">
        <v>97</v>
      </c>
      <c r="G697" s="134">
        <v>2</v>
      </c>
      <c r="H697" s="168" t="str">
        <f t="shared" si="86"/>
        <v>Unite, moyen</v>
      </c>
      <c r="I697" s="167" t="e">
        <f t="shared" si="87"/>
        <v>#N/A</v>
      </c>
    </row>
    <row r="698" spans="1:9" ht="15" customHeight="1" x14ac:dyDescent="0.25">
      <c r="A698" s="176" t="s">
        <v>67</v>
      </c>
      <c r="B698" s="187">
        <f t="shared" ref="B698:B704" si="91">B697</f>
        <v>105</v>
      </c>
      <c r="C698" s="135" t="s">
        <v>259</v>
      </c>
      <c r="D698" s="167" t="e">
        <f>VLOOKUP(C698,Unités!A:B,2,FALSE)</f>
        <v>#N/A</v>
      </c>
      <c r="F698" s="135" t="s">
        <v>96</v>
      </c>
      <c r="G698" s="134">
        <v>3</v>
      </c>
      <c r="H698" s="168" t="str">
        <f t="shared" si="86"/>
        <v>Unite, grand</v>
      </c>
      <c r="I698" s="167" t="e">
        <f t="shared" si="87"/>
        <v>#N/A</v>
      </c>
    </row>
    <row r="699" spans="1:9" ht="15" customHeight="1" x14ac:dyDescent="0.25">
      <c r="A699" s="176" t="s">
        <v>67</v>
      </c>
      <c r="B699" s="187">
        <f t="shared" si="91"/>
        <v>105</v>
      </c>
      <c r="C699" s="135" t="s">
        <v>99</v>
      </c>
      <c r="D699" s="167" t="e">
        <f>VLOOKUP(C699,Unités!A:B,2,FALSE)</f>
        <v>#N/A</v>
      </c>
      <c r="F699" s="135" t="s">
        <v>94</v>
      </c>
      <c r="G699" s="134">
        <v>1</v>
      </c>
      <c r="H699" s="168" t="str">
        <f t="shared" si="86"/>
        <v>Tas, petit</v>
      </c>
      <c r="I699" s="167" t="e">
        <f t="shared" si="87"/>
        <v>#N/A</v>
      </c>
    </row>
    <row r="700" spans="1:9" ht="15" customHeight="1" x14ac:dyDescent="0.25">
      <c r="A700" s="176" t="s">
        <v>67</v>
      </c>
      <c r="B700" s="187">
        <f t="shared" si="91"/>
        <v>105</v>
      </c>
      <c r="C700" s="135" t="s">
        <v>99</v>
      </c>
      <c r="D700" s="167" t="e">
        <f>VLOOKUP(C700,Unités!A:B,2,FALSE)</f>
        <v>#N/A</v>
      </c>
      <c r="F700" s="135" t="s">
        <v>97</v>
      </c>
      <c r="G700" s="134">
        <v>2</v>
      </c>
      <c r="H700" s="168" t="str">
        <f t="shared" si="86"/>
        <v>Tas, moyen</v>
      </c>
      <c r="I700" s="167" t="e">
        <f t="shared" si="87"/>
        <v>#N/A</v>
      </c>
    </row>
    <row r="701" spans="1:9" ht="15" customHeight="1" x14ac:dyDescent="0.25">
      <c r="A701" s="176" t="s">
        <v>67</v>
      </c>
      <c r="B701" s="187">
        <f t="shared" si="91"/>
        <v>105</v>
      </c>
      <c r="C701" s="135" t="s">
        <v>99</v>
      </c>
      <c r="D701" s="167" t="e">
        <f>VLOOKUP(C701,Unités!A:B,2,FALSE)</f>
        <v>#N/A</v>
      </c>
      <c r="F701" s="135" t="s">
        <v>96</v>
      </c>
      <c r="G701" s="134">
        <v>3</v>
      </c>
      <c r="H701" s="168" t="str">
        <f t="shared" si="86"/>
        <v>Tas, grand</v>
      </c>
      <c r="I701" s="167" t="e">
        <f t="shared" si="87"/>
        <v>#N/A</v>
      </c>
    </row>
    <row r="702" spans="1:9" ht="15" customHeight="1" x14ac:dyDescent="0.25">
      <c r="A702" s="176" t="s">
        <v>67</v>
      </c>
      <c r="B702" s="187">
        <f t="shared" si="91"/>
        <v>105</v>
      </c>
      <c r="C702" s="135" t="s">
        <v>229</v>
      </c>
      <c r="D702" s="167" t="e">
        <f>VLOOKUP(C702,Unités!A:B,2,FALSE)</f>
        <v>#N/A</v>
      </c>
      <c r="F702" s="135" t="s">
        <v>109</v>
      </c>
      <c r="G702" s="134">
        <v>1</v>
      </c>
      <c r="H702" s="168" t="str">
        <f t="shared" si="86"/>
        <v>Sac (25 kg)</v>
      </c>
      <c r="I702" s="167" t="e">
        <f t="shared" si="87"/>
        <v>#N/A</v>
      </c>
    </row>
    <row r="703" spans="1:9" ht="15" customHeight="1" x14ac:dyDescent="0.25">
      <c r="A703" s="176" t="s">
        <v>67</v>
      </c>
      <c r="B703" s="187">
        <f t="shared" si="91"/>
        <v>105</v>
      </c>
      <c r="C703" s="135" t="s">
        <v>228</v>
      </c>
      <c r="D703" s="167" t="e">
        <f>VLOOKUP(C703,Unités!A:B,2,FALSE)</f>
        <v>#N/A</v>
      </c>
      <c r="F703" s="135" t="s">
        <v>109</v>
      </c>
      <c r="G703" s="134">
        <v>2</v>
      </c>
      <c r="H703" s="168" t="str">
        <f t="shared" si="86"/>
        <v>Sac (50 kg)</v>
      </c>
      <c r="I703" s="167" t="e">
        <f t="shared" si="87"/>
        <v>#N/A</v>
      </c>
    </row>
    <row r="704" spans="1:9" ht="15" customHeight="1" x14ac:dyDescent="0.25">
      <c r="A704" s="176" t="s">
        <v>67</v>
      </c>
      <c r="B704" s="187">
        <f t="shared" si="91"/>
        <v>105</v>
      </c>
      <c r="C704" s="135" t="s">
        <v>227</v>
      </c>
      <c r="D704" s="167" t="e">
        <f>VLOOKUP(C704,Unités!A:B,2,FALSE)</f>
        <v>#N/A</v>
      </c>
      <c r="F704" s="135" t="s">
        <v>109</v>
      </c>
      <c r="G704" s="134">
        <v>3</v>
      </c>
      <c r="H704" s="168" t="str">
        <f t="shared" si="86"/>
        <v>Sac (100 kg)</v>
      </c>
      <c r="I704" s="167" t="e">
        <f t="shared" si="87"/>
        <v>#N/A</v>
      </c>
    </row>
    <row r="705" spans="1:9" ht="15" customHeight="1" x14ac:dyDescent="0.25">
      <c r="A705" s="176" t="s">
        <v>68</v>
      </c>
      <c r="B705" s="187">
        <f>B696+1</f>
        <v>106</v>
      </c>
      <c r="C705" s="135" t="s">
        <v>259</v>
      </c>
      <c r="D705" s="167" t="e">
        <f>VLOOKUP(C705,Unités!A:B,2,FALSE)</f>
        <v>#N/A</v>
      </c>
      <c r="F705" s="135" t="s">
        <v>94</v>
      </c>
      <c r="G705" s="134">
        <v>1</v>
      </c>
      <c r="H705" s="168" t="str">
        <f t="shared" si="86"/>
        <v>Unite, petit</v>
      </c>
      <c r="I705" s="167" t="e">
        <f t="shared" si="87"/>
        <v>#N/A</v>
      </c>
    </row>
    <row r="706" spans="1:9" ht="15" customHeight="1" x14ac:dyDescent="0.25">
      <c r="A706" s="176" t="s">
        <v>68</v>
      </c>
      <c r="B706" s="187">
        <f>B705</f>
        <v>106</v>
      </c>
      <c r="C706" s="135" t="s">
        <v>259</v>
      </c>
      <c r="D706" s="167" t="e">
        <f>VLOOKUP(C706,Unités!A:B,2,FALSE)</f>
        <v>#N/A</v>
      </c>
      <c r="F706" s="135" t="s">
        <v>97</v>
      </c>
      <c r="G706" s="134">
        <v>2</v>
      </c>
      <c r="H706" s="168" t="str">
        <f t="shared" si="86"/>
        <v>Unite, moyen</v>
      </c>
      <c r="I706" s="167" t="e">
        <f t="shared" si="87"/>
        <v>#N/A</v>
      </c>
    </row>
    <row r="707" spans="1:9" ht="15" customHeight="1" x14ac:dyDescent="0.25">
      <c r="A707" s="176" t="s">
        <v>68</v>
      </c>
      <c r="B707" s="187">
        <f t="shared" ref="B707:B710" si="92">B706</f>
        <v>106</v>
      </c>
      <c r="C707" s="135" t="s">
        <v>259</v>
      </c>
      <c r="D707" s="167" t="e">
        <f>VLOOKUP(C707,Unités!A:B,2,FALSE)</f>
        <v>#N/A</v>
      </c>
      <c r="F707" s="135" t="s">
        <v>96</v>
      </c>
      <c r="G707" s="134">
        <v>3</v>
      </c>
      <c r="H707" s="168" t="str">
        <f t="shared" si="86"/>
        <v>Unite, grand</v>
      </c>
      <c r="I707" s="167" t="e">
        <f t="shared" si="87"/>
        <v>#N/A</v>
      </c>
    </row>
    <row r="708" spans="1:9" ht="15" customHeight="1" x14ac:dyDescent="0.25">
      <c r="A708" s="176" t="s">
        <v>68</v>
      </c>
      <c r="B708" s="187">
        <f t="shared" si="92"/>
        <v>106</v>
      </c>
      <c r="C708" s="135" t="s">
        <v>99</v>
      </c>
      <c r="D708" s="167" t="e">
        <f>VLOOKUP(C708,Unités!A:B,2,FALSE)</f>
        <v>#N/A</v>
      </c>
      <c r="F708" s="135" t="s">
        <v>94</v>
      </c>
      <c r="G708" s="134">
        <v>1</v>
      </c>
      <c r="H708" s="168" t="str">
        <f t="shared" si="86"/>
        <v>Tas, petit</v>
      </c>
      <c r="I708" s="167" t="e">
        <f t="shared" si="87"/>
        <v>#N/A</v>
      </c>
    </row>
    <row r="709" spans="1:9" ht="15" customHeight="1" x14ac:dyDescent="0.25">
      <c r="A709" s="176" t="s">
        <v>68</v>
      </c>
      <c r="B709" s="187">
        <f t="shared" si="92"/>
        <v>106</v>
      </c>
      <c r="C709" s="135" t="s">
        <v>99</v>
      </c>
      <c r="D709" s="167" t="e">
        <f>VLOOKUP(C709,Unités!A:B,2,FALSE)</f>
        <v>#N/A</v>
      </c>
      <c r="F709" s="135" t="s">
        <v>97</v>
      </c>
      <c r="G709" s="134">
        <v>2</v>
      </c>
      <c r="H709" s="168" t="str">
        <f t="shared" si="86"/>
        <v>Tas, moyen</v>
      </c>
      <c r="I709" s="167" t="e">
        <f t="shared" si="87"/>
        <v>#N/A</v>
      </c>
    </row>
    <row r="710" spans="1:9" ht="15" customHeight="1" x14ac:dyDescent="0.25">
      <c r="A710" s="176" t="s">
        <v>68</v>
      </c>
      <c r="B710" s="187">
        <f t="shared" si="92"/>
        <v>106</v>
      </c>
      <c r="C710" s="135" t="s">
        <v>99</v>
      </c>
      <c r="D710" s="167" t="e">
        <f>VLOOKUP(C710,Unités!A:B,2,FALSE)</f>
        <v>#N/A</v>
      </c>
      <c r="F710" s="135" t="s">
        <v>96</v>
      </c>
      <c r="G710" s="134">
        <v>3</v>
      </c>
      <c r="H710" s="168" t="str">
        <f t="shared" si="86"/>
        <v>Tas, grand</v>
      </c>
      <c r="I710" s="167" t="e">
        <f t="shared" si="87"/>
        <v>#N/A</v>
      </c>
    </row>
    <row r="711" spans="1:9" ht="15" customHeight="1" x14ac:dyDescent="0.25">
      <c r="A711" s="176" t="s">
        <v>68</v>
      </c>
      <c r="B711" s="187">
        <f t="shared" ref="B711" si="93">B710</f>
        <v>106</v>
      </c>
      <c r="C711" s="135" t="s">
        <v>247</v>
      </c>
      <c r="D711" s="167" t="e">
        <f>VLOOKUP(C711,Unités!A:B,2,FALSE)</f>
        <v>#N/A</v>
      </c>
      <c r="F711" s="135" t="s">
        <v>94</v>
      </c>
      <c r="G711" s="134"/>
      <c r="H711" s="168"/>
    </row>
    <row r="712" spans="1:9" ht="15" customHeight="1" x14ac:dyDescent="0.25">
      <c r="A712" s="176" t="s">
        <v>68</v>
      </c>
      <c r="B712" s="187">
        <f t="shared" ref="B712:B713" si="94">B711</f>
        <v>106</v>
      </c>
      <c r="C712" s="135" t="s">
        <v>247</v>
      </c>
      <c r="D712" s="167" t="e">
        <f>VLOOKUP(C712,Unités!A:B,2,FALSE)</f>
        <v>#N/A</v>
      </c>
      <c r="F712" s="135" t="s">
        <v>97</v>
      </c>
      <c r="G712" s="134"/>
      <c r="H712" s="168"/>
    </row>
    <row r="713" spans="1:9" ht="15" customHeight="1" x14ac:dyDescent="0.25">
      <c r="A713" s="176" t="s">
        <v>68</v>
      </c>
      <c r="B713" s="187">
        <f t="shared" si="94"/>
        <v>106</v>
      </c>
      <c r="C713" s="135" t="s">
        <v>247</v>
      </c>
      <c r="D713" s="167" t="e">
        <f>VLOOKUP(C713,Unités!A:B,2,FALSE)</f>
        <v>#N/A</v>
      </c>
      <c r="F713" s="135" t="s">
        <v>96</v>
      </c>
      <c r="G713" s="134"/>
      <c r="H713" s="168"/>
    </row>
    <row r="714" spans="1:9" ht="15" customHeight="1" x14ac:dyDescent="0.25">
      <c r="A714" s="176" t="s">
        <v>69</v>
      </c>
      <c r="B714" s="187">
        <f>B705+1</f>
        <v>107</v>
      </c>
      <c r="C714" s="135" t="s">
        <v>77</v>
      </c>
      <c r="D714" s="167">
        <f>VLOOKUP(C714,Unités!A:B,2,FALSE)</f>
        <v>100</v>
      </c>
      <c r="F714" s="135" t="s">
        <v>109</v>
      </c>
      <c r="G714" s="134">
        <v>0</v>
      </c>
      <c r="H714" s="168" t="str">
        <f t="shared" si="86"/>
        <v>Kg</v>
      </c>
      <c r="I714" s="167" t="str">
        <f t="shared" si="87"/>
        <v>1000</v>
      </c>
    </row>
    <row r="715" spans="1:9" ht="15" customHeight="1" x14ac:dyDescent="0.25">
      <c r="A715" s="176" t="s">
        <v>69</v>
      </c>
      <c r="B715" s="187">
        <f>B714</f>
        <v>107</v>
      </c>
      <c r="C715" s="135" t="s">
        <v>99</v>
      </c>
      <c r="D715" s="167" t="e">
        <f>VLOOKUP(C715,Unités!A:B,2,FALSE)</f>
        <v>#N/A</v>
      </c>
      <c r="F715" s="135" t="s">
        <v>94</v>
      </c>
      <c r="G715" s="134">
        <v>1</v>
      </c>
      <c r="H715" s="168" t="str">
        <f t="shared" si="86"/>
        <v>Tas, petit</v>
      </c>
      <c r="I715" s="167" t="e">
        <f t="shared" si="87"/>
        <v>#N/A</v>
      </c>
    </row>
    <row r="716" spans="1:9" ht="15" customHeight="1" x14ac:dyDescent="0.25">
      <c r="A716" s="176" t="s">
        <v>69</v>
      </c>
      <c r="B716" s="187">
        <f t="shared" ref="B716:B723" si="95">B715</f>
        <v>107</v>
      </c>
      <c r="C716" s="135" t="s">
        <v>99</v>
      </c>
      <c r="D716" s="167" t="e">
        <f>VLOOKUP(C716,Unités!A:B,2,FALSE)</f>
        <v>#N/A</v>
      </c>
      <c r="F716" s="135" t="s">
        <v>97</v>
      </c>
      <c r="G716" s="134">
        <v>2</v>
      </c>
      <c r="H716" s="168" t="str">
        <f t="shared" si="86"/>
        <v>Tas, moyen</v>
      </c>
      <c r="I716" s="167" t="e">
        <f t="shared" si="87"/>
        <v>#N/A</v>
      </c>
    </row>
    <row r="717" spans="1:9" ht="15" customHeight="1" x14ac:dyDescent="0.25">
      <c r="A717" s="176" t="s">
        <v>69</v>
      </c>
      <c r="B717" s="187">
        <f t="shared" si="95"/>
        <v>107</v>
      </c>
      <c r="C717" s="135" t="s">
        <v>99</v>
      </c>
      <c r="D717" s="167" t="e">
        <f>VLOOKUP(C717,Unités!A:B,2,FALSE)</f>
        <v>#N/A</v>
      </c>
      <c r="F717" s="135" t="s">
        <v>96</v>
      </c>
      <c r="G717" s="134">
        <v>3</v>
      </c>
      <c r="H717" s="168" t="str">
        <f t="shared" si="86"/>
        <v>Tas, grand</v>
      </c>
      <c r="I717" s="167" t="e">
        <f t="shared" si="87"/>
        <v>#N/A</v>
      </c>
    </row>
    <row r="718" spans="1:9" ht="15" customHeight="1" x14ac:dyDescent="0.25">
      <c r="A718" s="176" t="s">
        <v>69</v>
      </c>
      <c r="B718" s="187">
        <f t="shared" si="95"/>
        <v>107</v>
      </c>
      <c r="C718" s="135" t="s">
        <v>211</v>
      </c>
      <c r="D718" s="167" t="e">
        <f>VLOOKUP(C718,Unités!A:B,2,FALSE)</f>
        <v>#N/A</v>
      </c>
      <c r="F718" s="135" t="s">
        <v>109</v>
      </c>
      <c r="G718" s="134">
        <v>0</v>
      </c>
      <c r="H718" s="168" t="str">
        <f t="shared" si="86"/>
        <v>Sac (25 Kg)</v>
      </c>
      <c r="I718" s="167" t="e">
        <f t="shared" si="87"/>
        <v>#N/A</v>
      </c>
    </row>
    <row r="719" spans="1:9" ht="15" customHeight="1" x14ac:dyDescent="0.25">
      <c r="A719" s="176" t="s">
        <v>69</v>
      </c>
      <c r="B719" s="187">
        <f t="shared" si="95"/>
        <v>107</v>
      </c>
      <c r="C719" s="135" t="s">
        <v>228</v>
      </c>
      <c r="D719" s="167" t="e">
        <f>VLOOKUP(C719,Unités!A:B,2,FALSE)</f>
        <v>#N/A</v>
      </c>
      <c r="F719" s="135" t="s">
        <v>109</v>
      </c>
      <c r="G719" s="134">
        <v>0</v>
      </c>
      <c r="H719" s="168" t="str">
        <f t="shared" si="86"/>
        <v>Sac (50 kg)</v>
      </c>
      <c r="I719" s="167" t="e">
        <f t="shared" si="87"/>
        <v>#N/A</v>
      </c>
    </row>
    <row r="720" spans="1:9" ht="15" customHeight="1" x14ac:dyDescent="0.25">
      <c r="A720" s="176" t="s">
        <v>69</v>
      </c>
      <c r="B720" s="187">
        <f t="shared" si="95"/>
        <v>107</v>
      </c>
      <c r="C720" s="135" t="s">
        <v>227</v>
      </c>
      <c r="D720" s="167" t="e">
        <f>VLOOKUP(C720,Unités!A:B,2,FALSE)</f>
        <v>#N/A</v>
      </c>
      <c r="F720" s="135" t="s">
        <v>109</v>
      </c>
      <c r="G720" s="134">
        <v>0</v>
      </c>
      <c r="H720" s="168" t="str">
        <f t="shared" si="86"/>
        <v>Sac (100 kg)</v>
      </c>
      <c r="I720" s="167" t="e">
        <f t="shared" si="87"/>
        <v>#N/A</v>
      </c>
    </row>
    <row r="721" spans="1:9" ht="15" customHeight="1" x14ac:dyDescent="0.25">
      <c r="A721" s="176" t="s">
        <v>69</v>
      </c>
      <c r="B721" s="187">
        <f t="shared" si="95"/>
        <v>107</v>
      </c>
      <c r="C721" s="135" t="s">
        <v>100</v>
      </c>
      <c r="D721" s="167" t="e">
        <f>VLOOKUP(C721,Unités!A:B,2,FALSE)</f>
        <v>#N/A</v>
      </c>
      <c r="F721" s="135" t="s">
        <v>94</v>
      </c>
      <c r="G721" s="134">
        <v>1</v>
      </c>
      <c r="H721" s="168" t="str">
        <f t="shared" si="86"/>
        <v>Panier, petit</v>
      </c>
      <c r="I721" s="167" t="e">
        <f t="shared" si="87"/>
        <v>#N/A</v>
      </c>
    </row>
    <row r="722" spans="1:9" ht="15" customHeight="1" x14ac:dyDescent="0.25">
      <c r="A722" s="176" t="s">
        <v>69</v>
      </c>
      <c r="B722" s="187">
        <f t="shared" si="95"/>
        <v>107</v>
      </c>
      <c r="C722" s="135" t="s">
        <v>100</v>
      </c>
      <c r="D722" s="167" t="e">
        <f>VLOOKUP(C722,Unités!A:B,2,FALSE)</f>
        <v>#N/A</v>
      </c>
      <c r="F722" s="135" t="s">
        <v>97</v>
      </c>
      <c r="G722" s="134">
        <v>2</v>
      </c>
      <c r="H722" s="168" t="str">
        <f t="shared" si="86"/>
        <v>Panier, moyen</v>
      </c>
      <c r="I722" s="167" t="e">
        <f t="shared" si="87"/>
        <v>#N/A</v>
      </c>
    </row>
    <row r="723" spans="1:9" ht="15" customHeight="1" x14ac:dyDescent="0.25">
      <c r="A723" s="176" t="s">
        <v>69</v>
      </c>
      <c r="B723" s="187">
        <f t="shared" si="95"/>
        <v>107</v>
      </c>
      <c r="C723" s="135" t="s">
        <v>100</v>
      </c>
      <c r="D723" s="167" t="e">
        <f>VLOOKUP(C723,Unités!A:B,2,FALSE)</f>
        <v>#N/A</v>
      </c>
      <c r="F723" s="135" t="s">
        <v>96</v>
      </c>
      <c r="G723" s="134">
        <v>3</v>
      </c>
      <c r="H723" s="168" t="str">
        <f t="shared" si="86"/>
        <v>Panier, grand</v>
      </c>
      <c r="I723" s="167" t="e">
        <f t="shared" si="87"/>
        <v>#N/A</v>
      </c>
    </row>
    <row r="724" spans="1:9" ht="15" customHeight="1" x14ac:dyDescent="0.25">
      <c r="A724" s="176" t="s">
        <v>192</v>
      </c>
      <c r="B724" s="187">
        <f>B714+1</f>
        <v>108</v>
      </c>
      <c r="C724" s="135" t="s">
        <v>99</v>
      </c>
      <c r="D724" s="167" t="e">
        <f>VLOOKUP(C724,Unités!A:B,2,FALSE)</f>
        <v>#N/A</v>
      </c>
      <c r="F724" s="135" t="s">
        <v>94</v>
      </c>
      <c r="G724" s="134">
        <v>1</v>
      </c>
      <c r="H724" s="168" t="str">
        <f t="shared" si="86"/>
        <v>Tas, petit</v>
      </c>
      <c r="I724" s="167" t="e">
        <f t="shared" si="87"/>
        <v>#N/A</v>
      </c>
    </row>
    <row r="725" spans="1:9" ht="15" customHeight="1" x14ac:dyDescent="0.25">
      <c r="A725" s="176" t="s">
        <v>192</v>
      </c>
      <c r="B725" s="187">
        <f>B724</f>
        <v>108</v>
      </c>
      <c r="C725" s="135" t="s">
        <v>99</v>
      </c>
      <c r="D725" s="167" t="e">
        <f>VLOOKUP(C725,Unités!A:B,2,FALSE)</f>
        <v>#N/A</v>
      </c>
      <c r="F725" s="135" t="s">
        <v>97</v>
      </c>
      <c r="G725" s="134">
        <v>2</v>
      </c>
      <c r="H725" s="168" t="str">
        <f t="shared" si="86"/>
        <v>Tas, moyen</v>
      </c>
      <c r="I725" s="167" t="e">
        <f t="shared" si="87"/>
        <v>#N/A</v>
      </c>
    </row>
    <row r="726" spans="1:9" ht="15" customHeight="1" x14ac:dyDescent="0.25">
      <c r="A726" s="176" t="s">
        <v>192</v>
      </c>
      <c r="B726" s="187">
        <f t="shared" ref="B726:B729" si="96">B725</f>
        <v>108</v>
      </c>
      <c r="C726" s="135" t="s">
        <v>99</v>
      </c>
      <c r="D726" s="167" t="e">
        <f>VLOOKUP(C726,Unités!A:B,2,FALSE)</f>
        <v>#N/A</v>
      </c>
      <c r="F726" s="135" t="s">
        <v>96</v>
      </c>
      <c r="G726" s="134">
        <v>3</v>
      </c>
      <c r="H726" s="168" t="str">
        <f t="shared" si="86"/>
        <v>Tas, grand</v>
      </c>
      <c r="I726" s="167" t="e">
        <f t="shared" si="87"/>
        <v>#N/A</v>
      </c>
    </row>
    <row r="727" spans="1:9" ht="15" customHeight="1" x14ac:dyDescent="0.25">
      <c r="A727" s="176" t="s">
        <v>192</v>
      </c>
      <c r="B727" s="187">
        <f t="shared" si="96"/>
        <v>108</v>
      </c>
      <c r="C727" s="135" t="s">
        <v>229</v>
      </c>
      <c r="D727" s="167" t="e">
        <f>VLOOKUP(C727,Unités!A:B,2,FALSE)</f>
        <v>#N/A</v>
      </c>
      <c r="F727" s="135" t="s">
        <v>109</v>
      </c>
      <c r="G727" s="134">
        <v>0</v>
      </c>
      <c r="H727" s="168" t="str">
        <f t="shared" si="86"/>
        <v>Sac (25 kg)</v>
      </c>
      <c r="I727" s="167" t="e">
        <f t="shared" si="87"/>
        <v>#N/A</v>
      </c>
    </row>
    <row r="728" spans="1:9" ht="15" customHeight="1" x14ac:dyDescent="0.25">
      <c r="A728" s="176" t="s">
        <v>192</v>
      </c>
      <c r="B728" s="187">
        <f t="shared" si="96"/>
        <v>108</v>
      </c>
      <c r="C728" s="135" t="s">
        <v>228</v>
      </c>
      <c r="D728" s="167" t="e">
        <f>VLOOKUP(C728,Unités!A:B,2,FALSE)</f>
        <v>#N/A</v>
      </c>
      <c r="F728" s="135" t="s">
        <v>109</v>
      </c>
      <c r="G728" s="134">
        <v>0</v>
      </c>
      <c r="H728" s="168" t="str">
        <f t="shared" si="86"/>
        <v>Sac (50 kg)</v>
      </c>
      <c r="I728" s="167" t="e">
        <f t="shared" si="87"/>
        <v>#N/A</v>
      </c>
    </row>
    <row r="729" spans="1:9" ht="15" customHeight="1" x14ac:dyDescent="0.25">
      <c r="A729" s="176" t="s">
        <v>192</v>
      </c>
      <c r="B729" s="187">
        <f t="shared" si="96"/>
        <v>108</v>
      </c>
      <c r="C729" s="135" t="s">
        <v>227</v>
      </c>
      <c r="D729" s="167" t="e">
        <f>VLOOKUP(C729,Unités!A:B,2,FALSE)</f>
        <v>#N/A</v>
      </c>
      <c r="F729" s="135" t="s">
        <v>109</v>
      </c>
      <c r="G729" s="134">
        <v>0</v>
      </c>
      <c r="H729" s="168" t="str">
        <f t="shared" si="86"/>
        <v>Sac (100 kg)</v>
      </c>
      <c r="I729" s="167" t="e">
        <f t="shared" si="87"/>
        <v>#N/A</v>
      </c>
    </row>
    <row r="730" spans="1:9" ht="15" customHeight="1" x14ac:dyDescent="0.25">
      <c r="A730" s="176" t="s">
        <v>192</v>
      </c>
      <c r="B730" s="187">
        <f t="shared" ref="B730" si="97">B729</f>
        <v>108</v>
      </c>
      <c r="C730" s="135" t="s">
        <v>255</v>
      </c>
      <c r="D730" s="167" t="e">
        <f>VLOOKUP(C730,Unités!A:B,2,FALSE)</f>
        <v>#N/A</v>
      </c>
      <c r="F730" s="135" t="s">
        <v>109</v>
      </c>
      <c r="G730" s="134"/>
      <c r="H730" s="168" t="str">
        <f t="shared" si="86"/>
        <v xml:space="preserve">Demi-Yorouba </v>
      </c>
    </row>
    <row r="731" spans="1:9" ht="15" customHeight="1" x14ac:dyDescent="0.25">
      <c r="A731" s="176" t="s">
        <v>192</v>
      </c>
      <c r="B731" s="187">
        <f>B729</f>
        <v>108</v>
      </c>
      <c r="C731" s="135" t="s">
        <v>127</v>
      </c>
      <c r="D731" s="167" t="e">
        <f>VLOOKUP(C731,Unités!A:B,2,FALSE)</f>
        <v>#N/A</v>
      </c>
      <c r="G731" s="134">
        <v>0</v>
      </c>
      <c r="H731" s="168" t="str">
        <f t="shared" si="86"/>
        <v xml:space="preserve">Yorouba, </v>
      </c>
      <c r="I731" s="167" t="e">
        <f t="shared" si="87"/>
        <v>#N/A</v>
      </c>
    </row>
    <row r="732" spans="1:9" ht="15" customHeight="1" x14ac:dyDescent="0.25">
      <c r="A732" s="176" t="s">
        <v>193</v>
      </c>
      <c r="B732" s="187">
        <f>B724+1</f>
        <v>109</v>
      </c>
      <c r="C732" s="135" t="s">
        <v>99</v>
      </c>
      <c r="D732" s="167" t="e">
        <f>VLOOKUP(C732,Unités!A:B,2,FALSE)</f>
        <v>#N/A</v>
      </c>
      <c r="F732" s="135" t="s">
        <v>94</v>
      </c>
      <c r="G732" s="134">
        <v>1</v>
      </c>
      <c r="H732" s="168" t="str">
        <f t="shared" si="86"/>
        <v>Tas, petit</v>
      </c>
      <c r="I732" s="167" t="e">
        <f t="shared" si="87"/>
        <v>#N/A</v>
      </c>
    </row>
    <row r="733" spans="1:9" ht="15" customHeight="1" x14ac:dyDescent="0.25">
      <c r="A733" s="176" t="s">
        <v>193</v>
      </c>
      <c r="B733" s="187">
        <f>B725+1</f>
        <v>109</v>
      </c>
      <c r="C733" s="135" t="s">
        <v>99</v>
      </c>
      <c r="D733" s="167" t="e">
        <f>VLOOKUP(C733,Unités!A:B,2,FALSE)</f>
        <v>#N/A</v>
      </c>
      <c r="F733" s="135" t="s">
        <v>97</v>
      </c>
      <c r="G733" s="134">
        <v>2</v>
      </c>
      <c r="H733" s="168" t="str">
        <f t="shared" si="86"/>
        <v>Tas, moyen</v>
      </c>
      <c r="I733" s="167" t="e">
        <f t="shared" si="87"/>
        <v>#N/A</v>
      </c>
    </row>
    <row r="734" spans="1:9" ht="15" customHeight="1" x14ac:dyDescent="0.25">
      <c r="A734" s="176" t="s">
        <v>193</v>
      </c>
      <c r="B734" s="187">
        <f>B726+1</f>
        <v>109</v>
      </c>
      <c r="C734" s="135" t="s">
        <v>99</v>
      </c>
      <c r="D734" s="167" t="e">
        <f>VLOOKUP(C734,Unités!A:B,2,FALSE)</f>
        <v>#N/A</v>
      </c>
      <c r="F734" s="135" t="s">
        <v>96</v>
      </c>
      <c r="G734" s="134">
        <v>3</v>
      </c>
      <c r="H734" s="168" t="str">
        <f t="shared" si="86"/>
        <v>Tas, grand</v>
      </c>
      <c r="I734" s="167" t="e">
        <f t="shared" si="87"/>
        <v>#N/A</v>
      </c>
    </row>
    <row r="735" spans="1:9" ht="15" customHeight="1" x14ac:dyDescent="0.25">
      <c r="A735" s="176" t="s">
        <v>193</v>
      </c>
      <c r="B735" s="187">
        <f>B727+1</f>
        <v>109</v>
      </c>
      <c r="C735" s="135" t="s">
        <v>127</v>
      </c>
      <c r="D735" s="167" t="e">
        <f>VLOOKUP(C735,Unités!A:B,2,FALSE)</f>
        <v>#N/A</v>
      </c>
      <c r="F735" s="135" t="s">
        <v>109</v>
      </c>
      <c r="G735" s="134">
        <v>0</v>
      </c>
      <c r="H735" s="168" t="str">
        <f t="shared" si="86"/>
        <v>Yorouba</v>
      </c>
      <c r="I735" s="167" t="e">
        <f t="shared" si="87"/>
        <v>#N/A</v>
      </c>
    </row>
    <row r="736" spans="1:9" ht="15" customHeight="1" x14ac:dyDescent="0.25">
      <c r="A736" s="176" t="s">
        <v>194</v>
      </c>
      <c r="B736" s="187">
        <f>B732+2</f>
        <v>111</v>
      </c>
      <c r="C736" s="135" t="s">
        <v>255</v>
      </c>
      <c r="D736" s="167" t="e">
        <f>VLOOKUP(C736,Unités!A:B,2,FALSE)</f>
        <v>#N/A</v>
      </c>
      <c r="F736" s="135" t="s">
        <v>109</v>
      </c>
      <c r="G736" s="134">
        <v>0</v>
      </c>
      <c r="H736" s="168" t="str">
        <f t="shared" ref="H736:H791" si="98">CONCATENATE(C736,IF(F736="N/A","",CONCATENATE(", ",F736)))</f>
        <v xml:space="preserve">Demi-Yorouba </v>
      </c>
      <c r="I736" s="167" t="e">
        <f t="shared" ref="I736:I791" si="99">CONCATENATE(D736,G736)</f>
        <v>#N/A</v>
      </c>
    </row>
    <row r="737" spans="1:9" ht="15" customHeight="1" x14ac:dyDescent="0.25">
      <c r="A737" s="176" t="s">
        <v>194</v>
      </c>
      <c r="B737" s="187">
        <f>B736</f>
        <v>111</v>
      </c>
      <c r="C737" s="135" t="s">
        <v>127</v>
      </c>
      <c r="D737" s="167" t="e">
        <f>VLOOKUP(C737,Unités!A:B,2,FALSE)</f>
        <v>#N/A</v>
      </c>
      <c r="F737" s="135" t="s">
        <v>109</v>
      </c>
      <c r="G737" s="134">
        <v>0</v>
      </c>
      <c r="H737" s="168" t="str">
        <f t="shared" si="98"/>
        <v>Yorouba</v>
      </c>
      <c r="I737" s="167" t="e">
        <f t="shared" si="99"/>
        <v>#N/A</v>
      </c>
    </row>
    <row r="738" spans="1:9" ht="15" customHeight="1" x14ac:dyDescent="0.25">
      <c r="A738" s="176" t="s">
        <v>195</v>
      </c>
      <c r="B738" s="187">
        <f>B736+1</f>
        <v>112</v>
      </c>
      <c r="C738" s="135" t="s">
        <v>255</v>
      </c>
      <c r="D738" s="167" t="e">
        <f>VLOOKUP(C738,Unités!A:B,2,FALSE)</f>
        <v>#N/A</v>
      </c>
      <c r="F738" s="135" t="s">
        <v>109</v>
      </c>
      <c r="G738" s="134">
        <v>0</v>
      </c>
      <c r="H738" s="168" t="str">
        <f t="shared" si="98"/>
        <v xml:space="preserve">Demi-Yorouba </v>
      </c>
      <c r="I738" s="167" t="e">
        <f t="shared" si="99"/>
        <v>#N/A</v>
      </c>
    </row>
    <row r="739" spans="1:9" ht="15" customHeight="1" x14ac:dyDescent="0.25">
      <c r="A739" s="176" t="s">
        <v>195</v>
      </c>
      <c r="B739" s="187">
        <f>B738</f>
        <v>112</v>
      </c>
      <c r="C739" s="135" t="s">
        <v>127</v>
      </c>
      <c r="D739" s="167" t="e">
        <f>VLOOKUP(C739,Unités!A:B,2,FALSE)</f>
        <v>#N/A</v>
      </c>
      <c r="F739" s="135" t="s">
        <v>109</v>
      </c>
      <c r="G739" s="134">
        <v>0</v>
      </c>
      <c r="H739" s="168" t="str">
        <f t="shared" si="98"/>
        <v>Yorouba</v>
      </c>
      <c r="I739" s="167" t="e">
        <f t="shared" si="99"/>
        <v>#N/A</v>
      </c>
    </row>
    <row r="740" spans="1:9" ht="15" customHeight="1" x14ac:dyDescent="0.25">
      <c r="A740" s="178" t="s">
        <v>70</v>
      </c>
      <c r="B740" s="187">
        <f>B738+1</f>
        <v>113</v>
      </c>
      <c r="C740" s="135" t="s">
        <v>101</v>
      </c>
      <c r="D740" s="167" t="e">
        <f>VLOOKUP(C740,Unités!A:B,2,FALSE)</f>
        <v>#N/A</v>
      </c>
      <c r="F740" s="135" t="s">
        <v>94</v>
      </c>
      <c r="G740" s="134">
        <v>1</v>
      </c>
      <c r="H740" s="168" t="str">
        <f t="shared" si="98"/>
        <v>Sachet, petit</v>
      </c>
      <c r="I740" s="167" t="e">
        <f t="shared" si="99"/>
        <v>#N/A</v>
      </c>
    </row>
    <row r="741" spans="1:9" ht="15" customHeight="1" x14ac:dyDescent="0.25">
      <c r="A741" s="178" t="s">
        <v>70</v>
      </c>
      <c r="B741" s="187">
        <f>B740</f>
        <v>113</v>
      </c>
      <c r="C741" s="135" t="s">
        <v>101</v>
      </c>
      <c r="D741" s="167" t="e">
        <f>VLOOKUP(C741,Unités!A:B,2,FALSE)</f>
        <v>#N/A</v>
      </c>
      <c r="F741" s="135" t="s">
        <v>97</v>
      </c>
      <c r="G741" s="134">
        <v>2</v>
      </c>
      <c r="H741" s="168" t="str">
        <f t="shared" si="98"/>
        <v>Sachet, moyen</v>
      </c>
      <c r="I741" s="167" t="e">
        <f t="shared" si="99"/>
        <v>#N/A</v>
      </c>
    </row>
    <row r="742" spans="1:9" ht="15" customHeight="1" x14ac:dyDescent="0.25">
      <c r="A742" s="178" t="s">
        <v>70</v>
      </c>
      <c r="B742" s="187">
        <f t="shared" ref="B742:B745" si="100">B741</f>
        <v>113</v>
      </c>
      <c r="C742" s="135" t="s">
        <v>101</v>
      </c>
      <c r="D742" s="167" t="e">
        <f>VLOOKUP(C742,Unités!A:B,2,FALSE)</f>
        <v>#N/A</v>
      </c>
      <c r="F742" s="135" t="s">
        <v>96</v>
      </c>
      <c r="G742" s="134">
        <v>3</v>
      </c>
      <c r="H742" s="168" t="str">
        <f t="shared" si="98"/>
        <v>Sachet, grand</v>
      </c>
      <c r="I742" s="167" t="e">
        <f t="shared" si="99"/>
        <v>#N/A</v>
      </c>
    </row>
    <row r="743" spans="1:9" ht="15" customHeight="1" x14ac:dyDescent="0.25">
      <c r="A743" s="178" t="s">
        <v>70</v>
      </c>
      <c r="B743" s="187">
        <f t="shared" si="100"/>
        <v>113</v>
      </c>
      <c r="C743" s="135" t="s">
        <v>131</v>
      </c>
      <c r="D743" s="167">
        <f>VLOOKUP(C743,Unités!A:B,2,FALSE)</f>
        <v>109</v>
      </c>
      <c r="F743" s="135" t="s">
        <v>94</v>
      </c>
      <c r="G743" s="134">
        <v>1</v>
      </c>
      <c r="H743" s="168" t="str">
        <f t="shared" si="98"/>
        <v>Bol, petit</v>
      </c>
      <c r="I743" s="167" t="str">
        <f t="shared" si="99"/>
        <v>1091</v>
      </c>
    </row>
    <row r="744" spans="1:9" ht="15" customHeight="1" x14ac:dyDescent="0.25">
      <c r="A744" s="178" t="s">
        <v>70</v>
      </c>
      <c r="B744" s="187">
        <f t="shared" si="100"/>
        <v>113</v>
      </c>
      <c r="C744" s="135" t="s">
        <v>131</v>
      </c>
      <c r="D744" s="167">
        <f>VLOOKUP(C744,Unités!A:B,2,FALSE)</f>
        <v>109</v>
      </c>
      <c r="F744" s="135" t="s">
        <v>97</v>
      </c>
      <c r="G744" s="134">
        <v>2</v>
      </c>
      <c r="H744" s="168" t="str">
        <f t="shared" si="98"/>
        <v>Bol, moyen</v>
      </c>
      <c r="I744" s="167" t="str">
        <f t="shared" si="99"/>
        <v>1092</v>
      </c>
    </row>
    <row r="745" spans="1:9" ht="15" customHeight="1" x14ac:dyDescent="0.25">
      <c r="A745" s="178" t="s">
        <v>70</v>
      </c>
      <c r="B745" s="187">
        <f t="shared" si="100"/>
        <v>113</v>
      </c>
      <c r="C745" s="135" t="s">
        <v>131</v>
      </c>
      <c r="D745" s="167">
        <f>VLOOKUP(C745,Unités!A:B,2,FALSE)</f>
        <v>109</v>
      </c>
      <c r="F745" s="135" t="s">
        <v>96</v>
      </c>
      <c r="G745" s="134">
        <v>3</v>
      </c>
      <c r="H745" s="168" t="str">
        <f t="shared" si="98"/>
        <v>Bol, grand</v>
      </c>
      <c r="I745" s="167" t="str">
        <f t="shared" si="99"/>
        <v>1093</v>
      </c>
    </row>
    <row r="746" spans="1:9" ht="30" customHeight="1" x14ac:dyDescent="0.25">
      <c r="A746" s="179" t="s">
        <v>196</v>
      </c>
      <c r="B746" s="187" t="s">
        <v>232</v>
      </c>
      <c r="D746" s="167" t="e">
        <f>VLOOKUP(C746,Unités!A:B,2,FALSE)</f>
        <v>#N/A</v>
      </c>
      <c r="G746" s="134"/>
      <c r="H746" s="168" t="str">
        <f t="shared" si="98"/>
        <v xml:space="preserve">, </v>
      </c>
      <c r="I746" s="167" t="e">
        <f t="shared" si="99"/>
        <v>#N/A</v>
      </c>
    </row>
    <row r="747" spans="1:9" ht="15" customHeight="1" x14ac:dyDescent="0.25">
      <c r="A747" s="176" t="s">
        <v>197</v>
      </c>
      <c r="B747" s="187">
        <f>B740+1</f>
        <v>114</v>
      </c>
      <c r="C747" s="135" t="s">
        <v>77</v>
      </c>
      <c r="D747" s="167">
        <f>VLOOKUP(C747,Unités!A:B,2,FALSE)</f>
        <v>100</v>
      </c>
      <c r="F747" s="135" t="s">
        <v>109</v>
      </c>
      <c r="G747" s="134">
        <v>0</v>
      </c>
      <c r="H747" s="168" t="str">
        <f t="shared" si="98"/>
        <v>Kg</v>
      </c>
      <c r="I747" s="167" t="str">
        <f t="shared" si="99"/>
        <v>1000</v>
      </c>
    </row>
    <row r="748" spans="1:9" ht="15" customHeight="1" x14ac:dyDescent="0.25">
      <c r="A748" s="176" t="s">
        <v>197</v>
      </c>
      <c r="B748" s="187">
        <f>B747</f>
        <v>114</v>
      </c>
      <c r="C748" s="135" t="s">
        <v>132</v>
      </c>
      <c r="D748" s="167" t="e">
        <f>VLOOKUP(C748,Unités!A:B,2,FALSE)</f>
        <v>#N/A</v>
      </c>
      <c r="F748" s="135" t="s">
        <v>109</v>
      </c>
      <c r="G748" s="134">
        <v>0</v>
      </c>
      <c r="H748" s="168" t="str">
        <f t="shared" si="98"/>
        <v>Paquet</v>
      </c>
      <c r="I748" s="167" t="e">
        <f t="shared" si="99"/>
        <v>#N/A</v>
      </c>
    </row>
    <row r="749" spans="1:9" ht="15" customHeight="1" x14ac:dyDescent="0.25">
      <c r="A749" s="176" t="s">
        <v>197</v>
      </c>
      <c r="B749" s="187">
        <f t="shared" ref="B749:B757" si="101">B748</f>
        <v>114</v>
      </c>
      <c r="C749" s="135" t="s">
        <v>101</v>
      </c>
      <c r="D749" s="167" t="e">
        <f>VLOOKUP(C749,Unités!A:B,2,FALSE)</f>
        <v>#N/A</v>
      </c>
      <c r="F749" s="135" t="s">
        <v>94</v>
      </c>
      <c r="G749" s="134">
        <v>1</v>
      </c>
      <c r="H749" s="168" t="str">
        <f t="shared" si="98"/>
        <v>Sachet, petit</v>
      </c>
      <c r="I749" s="167" t="e">
        <f t="shared" si="99"/>
        <v>#N/A</v>
      </c>
    </row>
    <row r="750" spans="1:9" ht="15" customHeight="1" x14ac:dyDescent="0.25">
      <c r="A750" s="176" t="s">
        <v>197</v>
      </c>
      <c r="B750" s="187">
        <f t="shared" si="101"/>
        <v>114</v>
      </c>
      <c r="C750" s="135" t="s">
        <v>101</v>
      </c>
      <c r="D750" s="167" t="e">
        <f>VLOOKUP(C750,Unités!A:B,2,FALSE)</f>
        <v>#N/A</v>
      </c>
      <c r="F750" s="135" t="s">
        <v>97</v>
      </c>
      <c r="G750" s="134">
        <v>2</v>
      </c>
      <c r="H750" s="168" t="str">
        <f t="shared" si="98"/>
        <v>Sachet, moyen</v>
      </c>
      <c r="I750" s="167" t="e">
        <f t="shared" si="99"/>
        <v>#N/A</v>
      </c>
    </row>
    <row r="751" spans="1:9" ht="15" customHeight="1" x14ac:dyDescent="0.25">
      <c r="A751" s="176" t="s">
        <v>197</v>
      </c>
      <c r="B751" s="187">
        <f t="shared" si="101"/>
        <v>114</v>
      </c>
      <c r="C751" s="135" t="s">
        <v>101</v>
      </c>
      <c r="D751" s="167" t="e">
        <f>VLOOKUP(C751,Unités!A:B,2,FALSE)</f>
        <v>#N/A</v>
      </c>
      <c r="F751" s="135" t="s">
        <v>96</v>
      </c>
      <c r="G751" s="134">
        <v>3</v>
      </c>
      <c r="H751" s="168" t="str">
        <f t="shared" si="98"/>
        <v>Sachet, grand</v>
      </c>
      <c r="I751" s="167" t="e">
        <f t="shared" si="99"/>
        <v>#N/A</v>
      </c>
    </row>
    <row r="752" spans="1:9" ht="15" customHeight="1" x14ac:dyDescent="0.25">
      <c r="A752" s="176" t="s">
        <v>197</v>
      </c>
      <c r="B752" s="187">
        <f t="shared" si="101"/>
        <v>114</v>
      </c>
      <c r="C752" s="135" t="s">
        <v>99</v>
      </c>
      <c r="D752" s="167" t="e">
        <f>VLOOKUP(C752,Unités!A:B,2,FALSE)</f>
        <v>#N/A</v>
      </c>
      <c r="F752" s="135" t="s">
        <v>94</v>
      </c>
      <c r="G752" s="134">
        <v>1</v>
      </c>
      <c r="H752" s="168" t="str">
        <f t="shared" si="98"/>
        <v>Tas, petit</v>
      </c>
      <c r="I752" s="167" t="e">
        <f t="shared" si="99"/>
        <v>#N/A</v>
      </c>
    </row>
    <row r="753" spans="1:9" ht="15" customHeight="1" x14ac:dyDescent="0.25">
      <c r="A753" s="176" t="s">
        <v>197</v>
      </c>
      <c r="B753" s="187">
        <f t="shared" si="101"/>
        <v>114</v>
      </c>
      <c r="C753" s="135" t="s">
        <v>99</v>
      </c>
      <c r="D753" s="167" t="e">
        <f>VLOOKUP(C753,Unités!A:B,2,FALSE)</f>
        <v>#N/A</v>
      </c>
      <c r="F753" s="135" t="s">
        <v>97</v>
      </c>
      <c r="G753" s="134">
        <v>2</v>
      </c>
      <c r="H753" s="168" t="str">
        <f t="shared" si="98"/>
        <v>Tas, moyen</v>
      </c>
      <c r="I753" s="167" t="e">
        <f t="shared" si="99"/>
        <v>#N/A</v>
      </c>
    </row>
    <row r="754" spans="1:9" ht="15" customHeight="1" x14ac:dyDescent="0.25">
      <c r="A754" s="176" t="s">
        <v>197</v>
      </c>
      <c r="B754" s="187">
        <f t="shared" si="101"/>
        <v>114</v>
      </c>
      <c r="C754" s="135" t="s">
        <v>99</v>
      </c>
      <c r="D754" s="167" t="e">
        <f>VLOOKUP(C754,Unités!A:B,2,FALSE)</f>
        <v>#N/A</v>
      </c>
      <c r="F754" s="135" t="s">
        <v>96</v>
      </c>
      <c r="G754" s="134">
        <v>3</v>
      </c>
      <c r="H754" s="168" t="str">
        <f t="shared" si="98"/>
        <v>Tas, grand</v>
      </c>
      <c r="I754" s="167" t="e">
        <f t="shared" si="99"/>
        <v>#N/A</v>
      </c>
    </row>
    <row r="755" spans="1:9" ht="15" customHeight="1" x14ac:dyDescent="0.25">
      <c r="A755" s="176" t="s">
        <v>197</v>
      </c>
      <c r="B755" s="187">
        <f t="shared" si="101"/>
        <v>114</v>
      </c>
      <c r="C755" s="135" t="s">
        <v>229</v>
      </c>
      <c r="D755" s="167" t="e">
        <f>VLOOKUP(C755,Unités!A:B,2,FALSE)</f>
        <v>#N/A</v>
      </c>
      <c r="F755" s="135" t="s">
        <v>109</v>
      </c>
      <c r="G755" s="134">
        <v>0</v>
      </c>
      <c r="H755" s="168" t="str">
        <f t="shared" si="98"/>
        <v>Sac (25 kg)</v>
      </c>
      <c r="I755" s="167" t="e">
        <f t="shared" si="99"/>
        <v>#N/A</v>
      </c>
    </row>
    <row r="756" spans="1:9" ht="15" customHeight="1" x14ac:dyDescent="0.25">
      <c r="A756" s="176" t="s">
        <v>197</v>
      </c>
      <c r="B756" s="187">
        <f t="shared" si="101"/>
        <v>114</v>
      </c>
      <c r="C756" s="135" t="s">
        <v>228</v>
      </c>
      <c r="D756" s="167" t="e">
        <f>VLOOKUP(C756,Unités!A:B,2,FALSE)</f>
        <v>#N/A</v>
      </c>
      <c r="F756" s="135" t="s">
        <v>109</v>
      </c>
      <c r="G756" s="134">
        <v>0</v>
      </c>
      <c r="H756" s="168" t="str">
        <f t="shared" si="98"/>
        <v>Sac (50 kg)</v>
      </c>
      <c r="I756" s="167" t="e">
        <f t="shared" si="99"/>
        <v>#N/A</v>
      </c>
    </row>
    <row r="757" spans="1:9" ht="15" customHeight="1" x14ac:dyDescent="0.25">
      <c r="A757" s="176" t="s">
        <v>197</v>
      </c>
      <c r="B757" s="187">
        <f t="shared" si="101"/>
        <v>114</v>
      </c>
      <c r="C757" s="135" t="s">
        <v>227</v>
      </c>
      <c r="D757" s="167" t="e">
        <f>VLOOKUP(C757,Unités!A:B,2,FALSE)</f>
        <v>#N/A</v>
      </c>
      <c r="F757" s="135" t="s">
        <v>109</v>
      </c>
      <c r="G757" s="134">
        <v>0</v>
      </c>
      <c r="H757" s="168" t="str">
        <f t="shared" si="98"/>
        <v>Sac (100 kg)</v>
      </c>
      <c r="I757" s="167" t="e">
        <f t="shared" si="99"/>
        <v>#N/A</v>
      </c>
    </row>
    <row r="758" spans="1:9" ht="15" customHeight="1" x14ac:dyDescent="0.25">
      <c r="A758" s="176" t="s">
        <v>198</v>
      </c>
      <c r="B758" s="187">
        <f>B747+1</f>
        <v>115</v>
      </c>
      <c r="C758" s="135" t="s">
        <v>223</v>
      </c>
      <c r="D758" s="167">
        <f>VLOOKUP(C758,Unités!A:B,2,FALSE)</f>
        <v>113</v>
      </c>
      <c r="F758" s="135" t="s">
        <v>94</v>
      </c>
      <c r="G758" s="134">
        <v>1</v>
      </c>
      <c r="H758" s="168" t="str">
        <f t="shared" si="98"/>
        <v>Bouteille, petit</v>
      </c>
      <c r="I758" s="167" t="str">
        <f t="shared" si="99"/>
        <v>1131</v>
      </c>
    </row>
    <row r="759" spans="1:9" ht="15" customHeight="1" x14ac:dyDescent="0.25">
      <c r="A759" s="176" t="s">
        <v>198</v>
      </c>
      <c r="B759" s="187">
        <f>B758</f>
        <v>115</v>
      </c>
      <c r="C759" s="135" t="s">
        <v>223</v>
      </c>
      <c r="D759" s="167">
        <f>VLOOKUP(C759,Unités!A:B,2,FALSE)</f>
        <v>113</v>
      </c>
      <c r="F759" s="135" t="s">
        <v>97</v>
      </c>
      <c r="G759" s="134">
        <v>2</v>
      </c>
      <c r="H759" s="168" t="str">
        <f t="shared" si="98"/>
        <v>Bouteille, moyen</v>
      </c>
      <c r="I759" s="167" t="str">
        <f t="shared" si="99"/>
        <v>1132</v>
      </c>
    </row>
    <row r="760" spans="1:9" ht="15" customHeight="1" x14ac:dyDescent="0.25">
      <c r="A760" s="176" t="s">
        <v>198</v>
      </c>
      <c r="B760" s="187">
        <f t="shared" ref="B760:B763" si="102">B759</f>
        <v>115</v>
      </c>
      <c r="C760" s="135" t="s">
        <v>223</v>
      </c>
      <c r="D760" s="167">
        <f>VLOOKUP(C760,Unités!A:B,2,FALSE)</f>
        <v>113</v>
      </c>
      <c r="F760" s="135" t="s">
        <v>96</v>
      </c>
      <c r="G760" s="134">
        <v>3</v>
      </c>
      <c r="H760" s="168" t="str">
        <f t="shared" si="98"/>
        <v>Bouteille, grand</v>
      </c>
      <c r="I760" s="167" t="str">
        <f t="shared" si="99"/>
        <v>1133</v>
      </c>
    </row>
    <row r="761" spans="1:9" ht="15" customHeight="1" x14ac:dyDescent="0.25">
      <c r="A761" s="176" t="s">
        <v>198</v>
      </c>
      <c r="B761" s="187">
        <f t="shared" si="102"/>
        <v>115</v>
      </c>
      <c r="C761" s="135" t="s">
        <v>135</v>
      </c>
      <c r="D761" s="167" t="e">
        <f>VLOOKUP(C761,Unités!A:B,2,FALSE)</f>
        <v>#N/A</v>
      </c>
      <c r="F761" s="135" t="s">
        <v>94</v>
      </c>
      <c r="G761" s="134">
        <v>1</v>
      </c>
      <c r="H761" s="168" t="str">
        <f t="shared" si="98"/>
        <v>Pot, petit</v>
      </c>
      <c r="I761" s="167" t="e">
        <f t="shared" si="99"/>
        <v>#N/A</v>
      </c>
    </row>
    <row r="762" spans="1:9" ht="15" customHeight="1" x14ac:dyDescent="0.25">
      <c r="A762" s="176" t="s">
        <v>198</v>
      </c>
      <c r="B762" s="187">
        <f t="shared" si="102"/>
        <v>115</v>
      </c>
      <c r="C762" s="135" t="s">
        <v>135</v>
      </c>
      <c r="D762" s="167" t="e">
        <f>VLOOKUP(C762,Unités!A:B,2,FALSE)</f>
        <v>#N/A</v>
      </c>
      <c r="F762" s="135" t="s">
        <v>97</v>
      </c>
      <c r="G762" s="134">
        <v>2</v>
      </c>
      <c r="H762" s="168" t="str">
        <f t="shared" si="98"/>
        <v>Pot, moyen</v>
      </c>
      <c r="I762" s="167" t="e">
        <f t="shared" si="99"/>
        <v>#N/A</v>
      </c>
    </row>
    <row r="763" spans="1:9" ht="15" customHeight="1" x14ac:dyDescent="0.25">
      <c r="A763" s="176" t="s">
        <v>198</v>
      </c>
      <c r="B763" s="187">
        <f t="shared" si="102"/>
        <v>115</v>
      </c>
      <c r="C763" s="135" t="s">
        <v>135</v>
      </c>
      <c r="D763" s="167" t="e">
        <f>VLOOKUP(C763,Unités!A:B,2,FALSE)</f>
        <v>#N/A</v>
      </c>
      <c r="F763" s="135" t="s">
        <v>96</v>
      </c>
      <c r="G763" s="134">
        <v>3</v>
      </c>
      <c r="H763" s="168" t="str">
        <f t="shared" si="98"/>
        <v>Pot, grand</v>
      </c>
      <c r="I763" s="167" t="e">
        <f t="shared" si="99"/>
        <v>#N/A</v>
      </c>
    </row>
    <row r="764" spans="1:9" ht="15" customHeight="1" x14ac:dyDescent="0.25">
      <c r="A764" s="177" t="s">
        <v>199</v>
      </c>
      <c r="B764" s="187" t="s">
        <v>232</v>
      </c>
      <c r="D764" s="167" t="e">
        <f>VLOOKUP(C764,Unités!A:B,2,FALSE)</f>
        <v>#N/A</v>
      </c>
      <c r="G764" s="134"/>
      <c r="H764" s="168" t="str">
        <f t="shared" si="98"/>
        <v xml:space="preserve">, </v>
      </c>
      <c r="I764" s="167" t="e">
        <f t="shared" si="99"/>
        <v>#N/A</v>
      </c>
    </row>
    <row r="765" spans="1:9" ht="15" customHeight="1" x14ac:dyDescent="0.25">
      <c r="A765" s="176" t="s">
        <v>71</v>
      </c>
      <c r="B765" s="187">
        <f>B758+3</f>
        <v>118</v>
      </c>
      <c r="C765" s="135" t="s">
        <v>77</v>
      </c>
      <c r="D765" s="167">
        <f>VLOOKUP(C765,Unités!A:B,2,FALSE)</f>
        <v>100</v>
      </c>
      <c r="F765" s="135" t="s">
        <v>109</v>
      </c>
      <c r="G765" s="134">
        <v>0</v>
      </c>
      <c r="H765" s="168" t="str">
        <f t="shared" si="98"/>
        <v>Kg</v>
      </c>
      <c r="I765" s="167" t="str">
        <f t="shared" si="99"/>
        <v>1000</v>
      </c>
    </row>
    <row r="766" spans="1:9" ht="15" customHeight="1" x14ac:dyDescent="0.25">
      <c r="A766" s="176" t="s">
        <v>71</v>
      </c>
      <c r="B766" s="187">
        <f>B765</f>
        <v>118</v>
      </c>
      <c r="C766" s="135" t="s">
        <v>101</v>
      </c>
      <c r="D766" s="167" t="e">
        <f>VLOOKUP(C766,Unités!A:B,2,FALSE)</f>
        <v>#N/A</v>
      </c>
      <c r="F766" s="135" t="s">
        <v>94</v>
      </c>
      <c r="G766" s="134">
        <v>1</v>
      </c>
      <c r="H766" s="168" t="str">
        <f t="shared" si="98"/>
        <v>Sachet, petit</v>
      </c>
      <c r="I766" s="167" t="e">
        <f t="shared" si="99"/>
        <v>#N/A</v>
      </c>
    </row>
    <row r="767" spans="1:9" ht="15" customHeight="1" x14ac:dyDescent="0.25">
      <c r="A767" s="176" t="s">
        <v>71</v>
      </c>
      <c r="B767" s="187">
        <f t="shared" ref="B767:B776" si="103">B766</f>
        <v>118</v>
      </c>
      <c r="C767" s="135" t="s">
        <v>101</v>
      </c>
      <c r="D767" s="167" t="e">
        <f>VLOOKUP(C767,Unités!A:B,2,FALSE)</f>
        <v>#N/A</v>
      </c>
      <c r="F767" s="135" t="s">
        <v>97</v>
      </c>
      <c r="G767" s="134">
        <v>2</v>
      </c>
      <c r="H767" s="168" t="str">
        <f t="shared" si="98"/>
        <v>Sachet, moyen</v>
      </c>
      <c r="I767" s="167" t="e">
        <f t="shared" si="99"/>
        <v>#N/A</v>
      </c>
    </row>
    <row r="768" spans="1:9" ht="15" customHeight="1" x14ac:dyDescent="0.25">
      <c r="A768" s="176" t="s">
        <v>71</v>
      </c>
      <c r="B768" s="187">
        <f t="shared" si="103"/>
        <v>118</v>
      </c>
      <c r="C768" s="135" t="s">
        <v>101</v>
      </c>
      <c r="D768" s="167" t="e">
        <f>VLOOKUP(C768,Unités!A:B,2,FALSE)</f>
        <v>#N/A</v>
      </c>
      <c r="F768" s="135" t="s">
        <v>96</v>
      </c>
      <c r="G768" s="134">
        <v>3</v>
      </c>
      <c r="H768" s="168" t="str">
        <f t="shared" si="98"/>
        <v>Sachet, grand</v>
      </c>
      <c r="I768" s="167" t="e">
        <f t="shared" si="99"/>
        <v>#N/A</v>
      </c>
    </row>
    <row r="769" spans="1:9" ht="15" customHeight="1" x14ac:dyDescent="0.25">
      <c r="A769" s="176" t="s">
        <v>71</v>
      </c>
      <c r="B769" s="187">
        <f t="shared" si="103"/>
        <v>118</v>
      </c>
      <c r="C769" s="135" t="s">
        <v>233</v>
      </c>
      <c r="D769" s="167">
        <f>VLOOKUP(C769,Unités!A:B,2,FALSE)</f>
        <v>108</v>
      </c>
      <c r="F769" s="135" t="s">
        <v>94</v>
      </c>
      <c r="G769" s="134">
        <v>1</v>
      </c>
      <c r="H769" s="168" t="str">
        <f t="shared" si="98"/>
        <v>Boîte de tomate, petit</v>
      </c>
      <c r="I769" s="167" t="str">
        <f t="shared" si="99"/>
        <v>1081</v>
      </c>
    </row>
    <row r="770" spans="1:9" ht="15" customHeight="1" x14ac:dyDescent="0.25">
      <c r="A770" s="176" t="s">
        <v>71</v>
      </c>
      <c r="B770" s="187">
        <f t="shared" si="103"/>
        <v>118</v>
      </c>
      <c r="C770" s="135" t="s">
        <v>233</v>
      </c>
      <c r="D770" s="167">
        <f>VLOOKUP(C770,Unités!A:B,2,FALSE)</f>
        <v>108</v>
      </c>
      <c r="F770" s="135" t="s">
        <v>97</v>
      </c>
      <c r="G770" s="134">
        <v>2</v>
      </c>
      <c r="H770" s="168" t="str">
        <f t="shared" si="98"/>
        <v>Boîte de tomate, moyen</v>
      </c>
      <c r="I770" s="167" t="str">
        <f t="shared" si="99"/>
        <v>1082</v>
      </c>
    </row>
    <row r="771" spans="1:9" ht="15" customHeight="1" x14ac:dyDescent="0.25">
      <c r="A771" s="176" t="s">
        <v>71</v>
      </c>
      <c r="B771" s="187">
        <f t="shared" si="103"/>
        <v>118</v>
      </c>
      <c r="C771" s="135" t="s">
        <v>233</v>
      </c>
      <c r="D771" s="167">
        <f>VLOOKUP(C771,Unités!A:B,2,FALSE)</f>
        <v>108</v>
      </c>
      <c r="F771" s="135" t="s">
        <v>96</v>
      </c>
      <c r="G771" s="134">
        <v>3</v>
      </c>
      <c r="H771" s="168" t="str">
        <f t="shared" si="98"/>
        <v>Boîte de tomate, grand</v>
      </c>
      <c r="I771" s="167" t="str">
        <f t="shared" si="99"/>
        <v>1083</v>
      </c>
    </row>
    <row r="772" spans="1:9" ht="15" customHeight="1" x14ac:dyDescent="0.25">
      <c r="A772" s="176" t="s">
        <v>71</v>
      </c>
      <c r="B772" s="187">
        <f t="shared" si="103"/>
        <v>118</v>
      </c>
      <c r="C772" s="135" t="s">
        <v>98</v>
      </c>
      <c r="D772" s="167" t="e">
        <f>VLOOKUP(C772,Unités!A:B,2,FALSE)</f>
        <v>#N/A</v>
      </c>
      <c r="F772" s="135" t="s">
        <v>94</v>
      </c>
      <c r="G772" s="134">
        <v>1</v>
      </c>
      <c r="H772" s="168" t="str">
        <f t="shared" si="98"/>
        <v>Sac, petit</v>
      </c>
      <c r="I772" s="167" t="e">
        <f t="shared" si="99"/>
        <v>#N/A</v>
      </c>
    </row>
    <row r="773" spans="1:9" ht="15" customHeight="1" x14ac:dyDescent="0.25">
      <c r="A773" s="176" t="s">
        <v>71</v>
      </c>
      <c r="B773" s="187">
        <f t="shared" si="103"/>
        <v>118</v>
      </c>
      <c r="C773" s="135" t="s">
        <v>98</v>
      </c>
      <c r="D773" s="167" t="e">
        <f>VLOOKUP(C773,Unités!A:B,2,FALSE)</f>
        <v>#N/A</v>
      </c>
      <c r="F773" s="135" t="s">
        <v>97</v>
      </c>
      <c r="G773" s="134">
        <v>2</v>
      </c>
      <c r="H773" s="168" t="str">
        <f t="shared" si="98"/>
        <v>Sac, moyen</v>
      </c>
      <c r="I773" s="167" t="e">
        <f t="shared" si="99"/>
        <v>#N/A</v>
      </c>
    </row>
    <row r="774" spans="1:9" ht="15" customHeight="1" x14ac:dyDescent="0.25">
      <c r="A774" s="176" t="s">
        <v>71</v>
      </c>
      <c r="B774" s="187">
        <f t="shared" si="103"/>
        <v>118</v>
      </c>
      <c r="C774" s="135" t="s">
        <v>98</v>
      </c>
      <c r="D774" s="167" t="e">
        <f>VLOOKUP(C774,Unités!A:B,2,FALSE)</f>
        <v>#N/A</v>
      </c>
      <c r="F774" s="135" t="s">
        <v>96</v>
      </c>
      <c r="G774" s="134">
        <v>3</v>
      </c>
      <c r="H774" s="168" t="str">
        <f t="shared" si="98"/>
        <v>Sac, grand</v>
      </c>
      <c r="I774" s="167" t="e">
        <f t="shared" si="99"/>
        <v>#N/A</v>
      </c>
    </row>
    <row r="775" spans="1:9" ht="15" customHeight="1" x14ac:dyDescent="0.25">
      <c r="A775" s="176" t="s">
        <v>71</v>
      </c>
      <c r="B775" s="187">
        <f t="shared" si="103"/>
        <v>118</v>
      </c>
      <c r="C775" s="135" t="s">
        <v>255</v>
      </c>
      <c r="D775" s="167" t="e">
        <f>VLOOKUP(C775,Unités!A:B,2,FALSE)</f>
        <v>#N/A</v>
      </c>
      <c r="F775" s="135" t="s">
        <v>109</v>
      </c>
      <c r="G775" s="134">
        <v>0</v>
      </c>
      <c r="H775" s="168" t="str">
        <f t="shared" si="98"/>
        <v xml:space="preserve">Demi-Yorouba </v>
      </c>
      <c r="I775" s="167" t="e">
        <f t="shared" si="99"/>
        <v>#N/A</v>
      </c>
    </row>
    <row r="776" spans="1:9" ht="15" customHeight="1" x14ac:dyDescent="0.25">
      <c r="A776" s="176" t="s">
        <v>71</v>
      </c>
      <c r="B776" s="187">
        <f t="shared" si="103"/>
        <v>118</v>
      </c>
      <c r="C776" s="135" t="s">
        <v>127</v>
      </c>
      <c r="D776" s="167" t="e">
        <f>VLOOKUP(C776,Unités!A:B,2,FALSE)</f>
        <v>#N/A</v>
      </c>
      <c r="F776" s="135" t="s">
        <v>109</v>
      </c>
      <c r="G776" s="134">
        <v>0</v>
      </c>
      <c r="H776" s="168" t="str">
        <f t="shared" si="98"/>
        <v>Yorouba</v>
      </c>
      <c r="I776" s="167" t="e">
        <f t="shared" si="99"/>
        <v>#N/A</v>
      </c>
    </row>
    <row r="777" spans="1:9" ht="15" customHeight="1" x14ac:dyDescent="0.25">
      <c r="A777" s="176" t="s">
        <v>72</v>
      </c>
      <c r="B777" s="187">
        <f>B765+1</f>
        <v>119</v>
      </c>
      <c r="C777" s="135" t="s">
        <v>99</v>
      </c>
      <c r="D777" s="167" t="e">
        <f>VLOOKUP(C777,Unités!A:B,2,FALSE)</f>
        <v>#N/A</v>
      </c>
      <c r="F777" s="135" t="s">
        <v>94</v>
      </c>
      <c r="G777" s="134">
        <v>1</v>
      </c>
      <c r="H777" s="168" t="str">
        <f t="shared" si="98"/>
        <v>Tas, petit</v>
      </c>
      <c r="I777" s="167" t="e">
        <f t="shared" si="99"/>
        <v>#N/A</v>
      </c>
    </row>
    <row r="778" spans="1:9" ht="15" customHeight="1" x14ac:dyDescent="0.25">
      <c r="A778" s="176" t="s">
        <v>72</v>
      </c>
      <c r="B778" s="187">
        <f>B777</f>
        <v>119</v>
      </c>
      <c r="C778" s="135" t="s">
        <v>99</v>
      </c>
      <c r="D778" s="167" t="e">
        <f>VLOOKUP(C778,Unités!A:B,2,FALSE)</f>
        <v>#N/A</v>
      </c>
      <c r="F778" s="135" t="s">
        <v>97</v>
      </c>
      <c r="G778" s="134">
        <v>2</v>
      </c>
      <c r="H778" s="168" t="str">
        <f t="shared" si="98"/>
        <v>Tas, moyen</v>
      </c>
      <c r="I778" s="167" t="e">
        <f t="shared" si="99"/>
        <v>#N/A</v>
      </c>
    </row>
    <row r="779" spans="1:9" ht="15" customHeight="1" x14ac:dyDescent="0.25">
      <c r="A779" s="176" t="s">
        <v>72</v>
      </c>
      <c r="B779" s="187">
        <f t="shared" ref="B779:B785" si="104">B778</f>
        <v>119</v>
      </c>
      <c r="C779" s="135" t="s">
        <v>99</v>
      </c>
      <c r="D779" s="167" t="e">
        <f>VLOOKUP(C779,Unités!A:B,2,FALSE)</f>
        <v>#N/A</v>
      </c>
      <c r="F779" s="135" t="s">
        <v>96</v>
      </c>
      <c r="G779" s="134">
        <v>3</v>
      </c>
      <c r="H779" s="168" t="str">
        <f t="shared" si="98"/>
        <v>Tas, grand</v>
      </c>
      <c r="I779" s="167" t="e">
        <f t="shared" si="99"/>
        <v>#N/A</v>
      </c>
    </row>
    <row r="780" spans="1:9" ht="15" customHeight="1" x14ac:dyDescent="0.25">
      <c r="A780" s="176" t="s">
        <v>72</v>
      </c>
      <c r="B780" s="187">
        <f t="shared" si="104"/>
        <v>119</v>
      </c>
      <c r="C780" s="135" t="s">
        <v>233</v>
      </c>
      <c r="D780" s="167">
        <f>VLOOKUP(C780,Unités!A:B,2,FALSE)</f>
        <v>108</v>
      </c>
      <c r="F780" s="135" t="s">
        <v>94</v>
      </c>
      <c r="G780" s="134">
        <v>1</v>
      </c>
      <c r="H780" s="168" t="str">
        <f t="shared" si="98"/>
        <v>Boîte de tomate, petit</v>
      </c>
      <c r="I780" s="167" t="str">
        <f t="shared" si="99"/>
        <v>1081</v>
      </c>
    </row>
    <row r="781" spans="1:9" ht="15" customHeight="1" x14ac:dyDescent="0.25">
      <c r="A781" s="176" t="s">
        <v>72</v>
      </c>
      <c r="B781" s="187">
        <f t="shared" si="104"/>
        <v>119</v>
      </c>
      <c r="C781" s="135" t="s">
        <v>233</v>
      </c>
      <c r="D781" s="167">
        <f>VLOOKUP(C781,Unités!A:B,2,FALSE)</f>
        <v>108</v>
      </c>
      <c r="F781" s="135" t="s">
        <v>97</v>
      </c>
      <c r="G781" s="134">
        <v>2</v>
      </c>
      <c r="H781" s="168" t="str">
        <f t="shared" si="98"/>
        <v>Boîte de tomate, moyen</v>
      </c>
      <c r="I781" s="167" t="str">
        <f t="shared" si="99"/>
        <v>1082</v>
      </c>
    </row>
    <row r="782" spans="1:9" ht="15" customHeight="1" x14ac:dyDescent="0.25">
      <c r="A782" s="176" t="s">
        <v>72</v>
      </c>
      <c r="B782" s="187">
        <f t="shared" si="104"/>
        <v>119</v>
      </c>
      <c r="C782" s="135" t="s">
        <v>233</v>
      </c>
      <c r="D782" s="167">
        <f>VLOOKUP(C782,Unités!A:B,2,FALSE)</f>
        <v>108</v>
      </c>
      <c r="F782" s="135" t="s">
        <v>96</v>
      </c>
      <c r="G782" s="134">
        <v>3</v>
      </c>
      <c r="H782" s="168" t="str">
        <f t="shared" si="98"/>
        <v>Boîte de tomate, grand</v>
      </c>
      <c r="I782" s="167" t="str">
        <f t="shared" si="99"/>
        <v>1083</v>
      </c>
    </row>
    <row r="783" spans="1:9" ht="15" customHeight="1" x14ac:dyDescent="0.25">
      <c r="A783" s="176" t="s">
        <v>72</v>
      </c>
      <c r="B783" s="187">
        <f t="shared" si="104"/>
        <v>119</v>
      </c>
      <c r="C783" s="135" t="s">
        <v>101</v>
      </c>
      <c r="D783" s="167" t="e">
        <f>VLOOKUP(C783,Unités!A:B,2,FALSE)</f>
        <v>#N/A</v>
      </c>
      <c r="F783" s="135" t="s">
        <v>94</v>
      </c>
      <c r="G783" s="134">
        <v>1</v>
      </c>
      <c r="H783" s="168" t="str">
        <f t="shared" si="98"/>
        <v>Sachet, petit</v>
      </c>
      <c r="I783" s="167" t="e">
        <f t="shared" si="99"/>
        <v>#N/A</v>
      </c>
    </row>
    <row r="784" spans="1:9" ht="15" customHeight="1" x14ac:dyDescent="0.25">
      <c r="A784" s="176" t="s">
        <v>72</v>
      </c>
      <c r="B784" s="187">
        <f t="shared" si="104"/>
        <v>119</v>
      </c>
      <c r="C784" s="135" t="s">
        <v>101</v>
      </c>
      <c r="D784" s="167" t="e">
        <f>VLOOKUP(C784,Unités!A:B,2,FALSE)</f>
        <v>#N/A</v>
      </c>
      <c r="F784" s="135" t="s">
        <v>97</v>
      </c>
      <c r="G784" s="134">
        <v>2</v>
      </c>
      <c r="H784" s="168" t="str">
        <f t="shared" si="98"/>
        <v>Sachet, moyen</v>
      </c>
      <c r="I784" s="167" t="e">
        <f t="shared" si="99"/>
        <v>#N/A</v>
      </c>
    </row>
    <row r="785" spans="1:9" ht="15" customHeight="1" x14ac:dyDescent="0.25">
      <c r="A785" s="176" t="s">
        <v>72</v>
      </c>
      <c r="B785" s="187">
        <f t="shared" si="104"/>
        <v>119</v>
      </c>
      <c r="C785" s="135" t="s">
        <v>101</v>
      </c>
      <c r="D785" s="167" t="e">
        <f>VLOOKUP(C785,Unités!A:B,2,FALSE)</f>
        <v>#N/A</v>
      </c>
      <c r="F785" s="135" t="s">
        <v>96</v>
      </c>
      <c r="G785" s="134">
        <v>3</v>
      </c>
      <c r="H785" s="168" t="str">
        <f t="shared" si="98"/>
        <v>Sachet, grand</v>
      </c>
      <c r="I785" s="167" t="e">
        <f t="shared" si="99"/>
        <v>#N/A</v>
      </c>
    </row>
    <row r="786" spans="1:9" ht="15" customHeight="1" x14ac:dyDescent="0.25">
      <c r="A786" s="176" t="s">
        <v>72</v>
      </c>
      <c r="B786" s="187">
        <f t="shared" ref="B786" si="105">B785</f>
        <v>119</v>
      </c>
      <c r="C786" s="135" t="s">
        <v>255</v>
      </c>
      <c r="D786" s="167" t="e">
        <f>VLOOKUP(C786,Unités!A:B,2,FALSE)</f>
        <v>#N/A</v>
      </c>
      <c r="F786" s="135" t="s">
        <v>109</v>
      </c>
      <c r="G786" s="134"/>
      <c r="H786" s="168" t="str">
        <f t="shared" si="98"/>
        <v xml:space="preserve">Demi-Yorouba </v>
      </c>
    </row>
    <row r="787" spans="1:9" ht="15" customHeight="1" x14ac:dyDescent="0.25">
      <c r="A787" s="176" t="s">
        <v>72</v>
      </c>
      <c r="B787" s="187">
        <f>B785</f>
        <v>119</v>
      </c>
      <c r="C787" s="135" t="s">
        <v>127</v>
      </c>
      <c r="D787" s="167" t="e">
        <f>VLOOKUP(C787,Unités!A:B,2,FALSE)</f>
        <v>#N/A</v>
      </c>
      <c r="F787" s="135" t="s">
        <v>109</v>
      </c>
      <c r="G787" s="134">
        <v>0</v>
      </c>
      <c r="H787" s="168" t="str">
        <f t="shared" si="98"/>
        <v>Yorouba</v>
      </c>
      <c r="I787" s="167" t="e">
        <f t="shared" si="99"/>
        <v>#N/A</v>
      </c>
    </row>
    <row r="788" spans="1:9" ht="15" customHeight="1" x14ac:dyDescent="0.25">
      <c r="A788" s="176" t="s">
        <v>200</v>
      </c>
      <c r="B788" s="187">
        <f>B777+1</f>
        <v>120</v>
      </c>
      <c r="C788" s="135" t="s">
        <v>99</v>
      </c>
      <c r="D788" s="167" t="e">
        <f>VLOOKUP(C788,Unités!A:B,2,FALSE)</f>
        <v>#N/A</v>
      </c>
      <c r="F788" s="135" t="s">
        <v>94</v>
      </c>
      <c r="G788" s="134">
        <v>1</v>
      </c>
      <c r="H788" s="168" t="str">
        <f t="shared" si="98"/>
        <v>Tas, petit</v>
      </c>
      <c r="I788" s="167" t="e">
        <f t="shared" si="99"/>
        <v>#N/A</v>
      </c>
    </row>
    <row r="789" spans="1:9" ht="15" customHeight="1" x14ac:dyDescent="0.25">
      <c r="A789" s="176" t="s">
        <v>200</v>
      </c>
      <c r="B789" s="187">
        <f>B788</f>
        <v>120</v>
      </c>
      <c r="C789" s="135" t="s">
        <v>99</v>
      </c>
      <c r="D789" s="167" t="e">
        <f>VLOOKUP(C789,Unités!A:B,2,FALSE)</f>
        <v>#N/A</v>
      </c>
      <c r="F789" s="135" t="s">
        <v>97</v>
      </c>
      <c r="G789" s="134">
        <v>2</v>
      </c>
      <c r="H789" s="168" t="str">
        <f t="shared" si="98"/>
        <v>Tas, moyen</v>
      </c>
      <c r="I789" s="167" t="e">
        <f t="shared" si="99"/>
        <v>#N/A</v>
      </c>
    </row>
    <row r="790" spans="1:9" ht="15" customHeight="1" x14ac:dyDescent="0.25">
      <c r="A790" s="176" t="s">
        <v>200</v>
      </c>
      <c r="B790" s="187">
        <f t="shared" ref="B790:B792" si="106">B789</f>
        <v>120</v>
      </c>
      <c r="C790" s="135" t="s">
        <v>99</v>
      </c>
      <c r="D790" s="167" t="e">
        <f>VLOOKUP(C790,Unités!A:B,2,FALSE)</f>
        <v>#N/A</v>
      </c>
      <c r="F790" s="135" t="s">
        <v>96</v>
      </c>
      <c r="G790" s="134">
        <v>3</v>
      </c>
      <c r="H790" s="168" t="str">
        <f t="shared" si="98"/>
        <v>Tas, grand</v>
      </c>
      <c r="I790" s="167" t="e">
        <f t="shared" si="99"/>
        <v>#N/A</v>
      </c>
    </row>
    <row r="791" spans="1:9" ht="15" customHeight="1" x14ac:dyDescent="0.25">
      <c r="A791" s="176" t="s">
        <v>200</v>
      </c>
      <c r="B791" s="187">
        <f t="shared" si="106"/>
        <v>120</v>
      </c>
      <c r="C791" s="135" t="s">
        <v>255</v>
      </c>
      <c r="D791" s="167" t="e">
        <f>VLOOKUP(C791,Unités!A:B,2,FALSE)</f>
        <v>#N/A</v>
      </c>
      <c r="F791" s="135" t="s">
        <v>109</v>
      </c>
      <c r="G791" s="134">
        <v>0</v>
      </c>
      <c r="H791" s="168" t="str">
        <f t="shared" si="98"/>
        <v xml:space="preserve">Demi-Yorouba </v>
      </c>
      <c r="I791" s="167" t="e">
        <f t="shared" si="99"/>
        <v>#N/A</v>
      </c>
    </row>
    <row r="792" spans="1:9" ht="15" customHeight="1" x14ac:dyDescent="0.25">
      <c r="A792" s="176" t="s">
        <v>200</v>
      </c>
      <c r="B792" s="187">
        <f t="shared" si="106"/>
        <v>120</v>
      </c>
      <c r="C792" s="135" t="s">
        <v>127</v>
      </c>
      <c r="D792" s="167" t="e">
        <f>VLOOKUP(C792,Unités!A:B,2,FALSE)</f>
        <v>#N/A</v>
      </c>
      <c r="F792" s="135" t="s">
        <v>109</v>
      </c>
      <c r="G792" s="134">
        <v>0</v>
      </c>
      <c r="H792" s="168" t="str">
        <f t="shared" ref="H792:H822" si="107">CONCATENATE(C792,IF(F792="N/A","",CONCATENATE(", ",F792)))</f>
        <v>Yorouba</v>
      </c>
      <c r="I792" s="167" t="e">
        <f t="shared" ref="I792:I822" si="108">CONCATENATE(D792,G792)</f>
        <v>#N/A</v>
      </c>
    </row>
    <row r="793" spans="1:9" ht="15" customHeight="1" x14ac:dyDescent="0.25">
      <c r="A793" s="176" t="s">
        <v>201</v>
      </c>
      <c r="B793" s="187">
        <f>B788+3</f>
        <v>123</v>
      </c>
      <c r="C793" s="135" t="s">
        <v>143</v>
      </c>
      <c r="D793" s="167">
        <f>VLOOKUP(C793,Unités!A:B,2,FALSE)</f>
        <v>111</v>
      </c>
      <c r="F793" s="135" t="s">
        <v>94</v>
      </c>
      <c r="G793" s="134">
        <v>1</v>
      </c>
      <c r="H793" s="168" t="str">
        <f t="shared" si="107"/>
        <v>Boule, petit</v>
      </c>
      <c r="I793" s="167" t="str">
        <f t="shared" si="108"/>
        <v>1111</v>
      </c>
    </row>
    <row r="794" spans="1:9" ht="15" customHeight="1" x14ac:dyDescent="0.25">
      <c r="A794" s="176" t="s">
        <v>201</v>
      </c>
      <c r="B794" s="187">
        <f t="shared" ref="B794:B797" si="109">B789+3</f>
        <v>123</v>
      </c>
      <c r="C794" s="135" t="s">
        <v>143</v>
      </c>
      <c r="D794" s="167">
        <f>VLOOKUP(C794,Unités!A:B,2,FALSE)</f>
        <v>111</v>
      </c>
      <c r="F794" s="135" t="s">
        <v>97</v>
      </c>
      <c r="G794" s="134">
        <v>2</v>
      </c>
      <c r="H794" s="168" t="str">
        <f t="shared" si="107"/>
        <v>Boule, moyen</v>
      </c>
      <c r="I794" s="167" t="str">
        <f t="shared" si="108"/>
        <v>1112</v>
      </c>
    </row>
    <row r="795" spans="1:9" ht="15" customHeight="1" x14ac:dyDescent="0.25">
      <c r="A795" s="176" t="s">
        <v>201</v>
      </c>
      <c r="B795" s="187">
        <f t="shared" si="109"/>
        <v>123</v>
      </c>
      <c r="C795" s="135" t="s">
        <v>143</v>
      </c>
      <c r="D795" s="167">
        <f>VLOOKUP(C795,Unités!A:B,2,FALSE)</f>
        <v>111</v>
      </c>
      <c r="F795" s="135" t="s">
        <v>96</v>
      </c>
      <c r="G795" s="134">
        <v>3</v>
      </c>
      <c r="H795" s="168" t="str">
        <f t="shared" si="107"/>
        <v>Boule, grand</v>
      </c>
      <c r="I795" s="167" t="str">
        <f t="shared" si="108"/>
        <v>1113</v>
      </c>
    </row>
    <row r="796" spans="1:9" ht="15" customHeight="1" x14ac:dyDescent="0.25">
      <c r="A796" s="176" t="s">
        <v>201</v>
      </c>
      <c r="B796" s="187">
        <f t="shared" si="109"/>
        <v>123</v>
      </c>
      <c r="C796" s="135" t="s">
        <v>99</v>
      </c>
      <c r="D796" s="167" t="e">
        <f>VLOOKUP(C796,Unités!A:B,2,FALSE)</f>
        <v>#N/A</v>
      </c>
      <c r="F796" s="135" t="s">
        <v>94</v>
      </c>
      <c r="G796" s="134">
        <v>1</v>
      </c>
      <c r="H796" s="168" t="str">
        <f t="shared" si="107"/>
        <v>Tas, petit</v>
      </c>
      <c r="I796" s="167" t="e">
        <f t="shared" si="108"/>
        <v>#N/A</v>
      </c>
    </row>
    <row r="797" spans="1:9" ht="15" customHeight="1" x14ac:dyDescent="0.25">
      <c r="A797" s="176" t="s">
        <v>201</v>
      </c>
      <c r="B797" s="187">
        <f t="shared" si="109"/>
        <v>123</v>
      </c>
      <c r="C797" s="135" t="s">
        <v>99</v>
      </c>
      <c r="D797" s="167" t="e">
        <f>VLOOKUP(C797,Unités!A:B,2,FALSE)</f>
        <v>#N/A</v>
      </c>
      <c r="F797" s="135" t="s">
        <v>97</v>
      </c>
      <c r="G797" s="134">
        <v>2</v>
      </c>
      <c r="H797" s="168" t="str">
        <f t="shared" si="107"/>
        <v>Tas, moyen</v>
      </c>
      <c r="I797" s="167" t="e">
        <f t="shared" si="108"/>
        <v>#N/A</v>
      </c>
    </row>
    <row r="798" spans="1:9" ht="15" customHeight="1" x14ac:dyDescent="0.25">
      <c r="A798" s="176" t="s">
        <v>201</v>
      </c>
      <c r="B798" s="187">
        <f>B797</f>
        <v>123</v>
      </c>
      <c r="C798" s="135" t="s">
        <v>99</v>
      </c>
      <c r="D798" s="167" t="e">
        <f>VLOOKUP(C798,Unités!A:B,2,FALSE)</f>
        <v>#N/A</v>
      </c>
      <c r="F798" s="135" t="s">
        <v>96</v>
      </c>
      <c r="G798" s="134">
        <v>3</v>
      </c>
      <c r="H798" s="168" t="str">
        <f t="shared" si="107"/>
        <v>Tas, grand</v>
      </c>
      <c r="I798" s="167" t="e">
        <f t="shared" si="108"/>
        <v>#N/A</v>
      </c>
    </row>
    <row r="799" spans="1:9" ht="15" customHeight="1" x14ac:dyDescent="0.25">
      <c r="A799" s="176" t="s">
        <v>202</v>
      </c>
      <c r="B799" s="187">
        <f>B793+2</f>
        <v>125</v>
      </c>
      <c r="D799" s="167" t="e">
        <f>VLOOKUP(C799,Unités!A:B,2,FALSE)</f>
        <v>#N/A</v>
      </c>
      <c r="G799" s="134"/>
      <c r="H799" s="168" t="str">
        <f t="shared" si="107"/>
        <v xml:space="preserve">, </v>
      </c>
      <c r="I799" s="167" t="e">
        <f t="shared" si="108"/>
        <v>#N/A</v>
      </c>
    </row>
    <row r="800" spans="1:9" ht="15" customHeight="1" x14ac:dyDescent="0.25">
      <c r="A800" s="176" t="s">
        <v>203</v>
      </c>
      <c r="B800" s="187">
        <f>B799+2</f>
        <v>127</v>
      </c>
      <c r="C800" s="135" t="s">
        <v>77</v>
      </c>
      <c r="D800" s="167">
        <f>VLOOKUP(C800,Unités!A:B,2,FALSE)</f>
        <v>100</v>
      </c>
      <c r="G800" s="134">
        <v>0</v>
      </c>
      <c r="H800" s="168" t="str">
        <f t="shared" si="107"/>
        <v xml:space="preserve">Kg, </v>
      </c>
      <c r="I800" s="167" t="str">
        <f t="shared" si="108"/>
        <v>1000</v>
      </c>
    </row>
    <row r="801" spans="1:9" ht="15" customHeight="1" x14ac:dyDescent="0.25">
      <c r="A801" s="176" t="s">
        <v>203</v>
      </c>
      <c r="B801" s="187">
        <f>B800</f>
        <v>127</v>
      </c>
      <c r="C801" s="135" t="s">
        <v>259</v>
      </c>
      <c r="D801" s="167" t="e">
        <f>VLOOKUP(C801,Unités!A:B,2,FALSE)</f>
        <v>#N/A</v>
      </c>
      <c r="F801" s="135" t="s">
        <v>94</v>
      </c>
      <c r="G801" s="134">
        <v>1</v>
      </c>
      <c r="H801" s="168" t="str">
        <f t="shared" si="107"/>
        <v>Unite, petit</v>
      </c>
      <c r="I801" s="167" t="e">
        <f t="shared" si="108"/>
        <v>#N/A</v>
      </c>
    </row>
    <row r="802" spans="1:9" ht="15" customHeight="1" x14ac:dyDescent="0.25">
      <c r="A802" s="176" t="s">
        <v>203</v>
      </c>
      <c r="B802" s="187">
        <f t="shared" ref="B802:B806" si="110">B801</f>
        <v>127</v>
      </c>
      <c r="C802" s="135" t="s">
        <v>259</v>
      </c>
      <c r="D802" s="167" t="e">
        <f>VLOOKUP(C802,Unités!A:B,2,FALSE)</f>
        <v>#N/A</v>
      </c>
      <c r="F802" s="135" t="s">
        <v>97</v>
      </c>
      <c r="G802" s="134">
        <v>2</v>
      </c>
      <c r="H802" s="168" t="str">
        <f t="shared" si="107"/>
        <v>Unite, moyen</v>
      </c>
      <c r="I802" s="167" t="e">
        <f t="shared" si="108"/>
        <v>#N/A</v>
      </c>
    </row>
    <row r="803" spans="1:9" ht="15" customHeight="1" x14ac:dyDescent="0.25">
      <c r="A803" s="176" t="s">
        <v>203</v>
      </c>
      <c r="B803" s="187">
        <f t="shared" si="110"/>
        <v>127</v>
      </c>
      <c r="C803" s="135" t="s">
        <v>259</v>
      </c>
      <c r="D803" s="167" t="e">
        <f>VLOOKUP(C803,Unités!A:B,2,FALSE)</f>
        <v>#N/A</v>
      </c>
      <c r="F803" s="135" t="s">
        <v>96</v>
      </c>
      <c r="G803" s="134">
        <v>3</v>
      </c>
      <c r="H803" s="168" t="str">
        <f t="shared" si="107"/>
        <v>Unite, grand</v>
      </c>
      <c r="I803" s="167" t="e">
        <f t="shared" si="108"/>
        <v>#N/A</v>
      </c>
    </row>
    <row r="804" spans="1:9" ht="15" customHeight="1" x14ac:dyDescent="0.25">
      <c r="A804" s="176" t="s">
        <v>203</v>
      </c>
      <c r="B804" s="187">
        <f t="shared" si="110"/>
        <v>127</v>
      </c>
      <c r="C804" s="135" t="s">
        <v>133</v>
      </c>
      <c r="D804" s="167">
        <f>VLOOKUP(C804,Unités!A:B,2,FALSE)</f>
        <v>115</v>
      </c>
      <c r="F804" s="135" t="s">
        <v>94</v>
      </c>
      <c r="G804" s="134">
        <v>1</v>
      </c>
      <c r="H804" s="168" t="str">
        <f t="shared" si="107"/>
        <v>Calebasse, petit</v>
      </c>
      <c r="I804" s="167" t="str">
        <f t="shared" si="108"/>
        <v>1151</v>
      </c>
    </row>
    <row r="805" spans="1:9" ht="15" customHeight="1" x14ac:dyDescent="0.25">
      <c r="A805" s="176" t="s">
        <v>203</v>
      </c>
      <c r="B805" s="187">
        <f t="shared" si="110"/>
        <v>127</v>
      </c>
      <c r="C805" s="135" t="s">
        <v>133</v>
      </c>
      <c r="D805" s="167">
        <f>VLOOKUP(C805,Unités!A:B,2,FALSE)</f>
        <v>115</v>
      </c>
      <c r="F805" s="135" t="s">
        <v>97</v>
      </c>
      <c r="G805" s="134">
        <v>2</v>
      </c>
      <c r="H805" s="168" t="str">
        <f t="shared" si="107"/>
        <v>Calebasse, moyen</v>
      </c>
      <c r="I805" s="167" t="str">
        <f t="shared" si="108"/>
        <v>1152</v>
      </c>
    </row>
    <row r="806" spans="1:9" ht="15" customHeight="1" x14ac:dyDescent="0.25">
      <c r="A806" s="176" t="s">
        <v>203</v>
      </c>
      <c r="B806" s="187">
        <f t="shared" si="110"/>
        <v>127</v>
      </c>
      <c r="C806" s="135" t="s">
        <v>133</v>
      </c>
      <c r="D806" s="167">
        <f>VLOOKUP(C806,Unités!A:B,2,FALSE)</f>
        <v>115</v>
      </c>
      <c r="F806" s="135" t="s">
        <v>96</v>
      </c>
      <c r="G806" s="134">
        <v>3</v>
      </c>
      <c r="H806" s="168" t="str">
        <f t="shared" si="107"/>
        <v>Calebasse, grand</v>
      </c>
      <c r="I806" s="167" t="str">
        <f t="shared" si="108"/>
        <v>1153</v>
      </c>
    </row>
    <row r="807" spans="1:9" ht="15" customHeight="1" x14ac:dyDescent="0.25">
      <c r="A807" s="177" t="s">
        <v>204</v>
      </c>
      <c r="B807" s="187" t="s">
        <v>232</v>
      </c>
      <c r="D807" s="167" t="e">
        <f>VLOOKUP(C807,Unités!A:B,2,FALSE)</f>
        <v>#N/A</v>
      </c>
      <c r="G807" s="134"/>
      <c r="H807" s="168" t="str">
        <f t="shared" si="107"/>
        <v xml:space="preserve">, </v>
      </c>
      <c r="I807" s="167" t="e">
        <f t="shared" si="108"/>
        <v>#N/A</v>
      </c>
    </row>
    <row r="808" spans="1:9" ht="27.75" customHeight="1" x14ac:dyDescent="0.25">
      <c r="A808" s="176" t="s">
        <v>205</v>
      </c>
      <c r="B808" s="187">
        <f>B800+5</f>
        <v>132</v>
      </c>
      <c r="C808" s="135" t="s">
        <v>99</v>
      </c>
      <c r="D808" s="167" t="e">
        <f>VLOOKUP(C808,Unités!A:B,2,FALSE)</f>
        <v>#N/A</v>
      </c>
      <c r="F808" s="135" t="s">
        <v>94</v>
      </c>
      <c r="G808" s="134">
        <v>1</v>
      </c>
      <c r="H808" s="168" t="str">
        <f t="shared" si="107"/>
        <v>Tas, petit</v>
      </c>
      <c r="I808" s="167" t="e">
        <f t="shared" si="108"/>
        <v>#N/A</v>
      </c>
    </row>
    <row r="809" spans="1:9" ht="27.75" customHeight="1" x14ac:dyDescent="0.25">
      <c r="A809" s="176" t="s">
        <v>205</v>
      </c>
      <c r="B809" s="187">
        <f>B808</f>
        <v>132</v>
      </c>
      <c r="C809" s="135" t="s">
        <v>99</v>
      </c>
      <c r="D809" s="167" t="e">
        <f>VLOOKUP(C809,Unités!A:B,2,FALSE)</f>
        <v>#N/A</v>
      </c>
      <c r="F809" s="135" t="s">
        <v>97</v>
      </c>
      <c r="G809" s="134">
        <v>2</v>
      </c>
      <c r="H809" s="168" t="str">
        <f t="shared" si="107"/>
        <v>Tas, moyen</v>
      </c>
      <c r="I809" s="167" t="e">
        <f t="shared" si="108"/>
        <v>#N/A</v>
      </c>
    </row>
    <row r="810" spans="1:9" ht="27.75" customHeight="1" x14ac:dyDescent="0.25">
      <c r="A810" s="176" t="s">
        <v>205</v>
      </c>
      <c r="B810" s="187">
        <f t="shared" ref="B810:B813" si="111">B809</f>
        <v>132</v>
      </c>
      <c r="C810" s="135" t="s">
        <v>99</v>
      </c>
      <c r="D810" s="167" t="e">
        <f>VLOOKUP(C810,Unités!A:B,2,FALSE)</f>
        <v>#N/A</v>
      </c>
      <c r="F810" s="135" t="s">
        <v>96</v>
      </c>
      <c r="G810" s="134">
        <v>3</v>
      </c>
      <c r="H810" s="168" t="str">
        <f t="shared" si="107"/>
        <v>Tas, grand</v>
      </c>
      <c r="I810" s="167" t="e">
        <f t="shared" si="108"/>
        <v>#N/A</v>
      </c>
    </row>
    <row r="811" spans="1:9" ht="27.75" customHeight="1" x14ac:dyDescent="0.25">
      <c r="A811" s="176" t="s">
        <v>205</v>
      </c>
      <c r="B811" s="187">
        <f t="shared" si="111"/>
        <v>132</v>
      </c>
      <c r="C811" s="135" t="s">
        <v>101</v>
      </c>
      <c r="D811" s="167" t="e">
        <f>VLOOKUP(C811,Unités!A:B,2,FALSE)</f>
        <v>#N/A</v>
      </c>
      <c r="F811" s="135" t="s">
        <v>94</v>
      </c>
      <c r="G811" s="134">
        <v>1</v>
      </c>
      <c r="H811" s="168" t="str">
        <f t="shared" si="107"/>
        <v>Sachet, petit</v>
      </c>
      <c r="I811" s="167" t="e">
        <f t="shared" si="108"/>
        <v>#N/A</v>
      </c>
    </row>
    <row r="812" spans="1:9" ht="27.75" customHeight="1" x14ac:dyDescent="0.25">
      <c r="A812" s="176" t="s">
        <v>205</v>
      </c>
      <c r="B812" s="187">
        <f t="shared" si="111"/>
        <v>132</v>
      </c>
      <c r="C812" s="135" t="s">
        <v>101</v>
      </c>
      <c r="D812" s="167" t="e">
        <f>VLOOKUP(C812,Unités!A:B,2,FALSE)</f>
        <v>#N/A</v>
      </c>
      <c r="F812" s="135" t="s">
        <v>97</v>
      </c>
      <c r="G812" s="134">
        <v>2</v>
      </c>
      <c r="H812" s="168" t="str">
        <f t="shared" si="107"/>
        <v>Sachet, moyen</v>
      </c>
      <c r="I812" s="167" t="e">
        <f t="shared" si="108"/>
        <v>#N/A</v>
      </c>
    </row>
    <row r="813" spans="1:9" ht="27.75" customHeight="1" x14ac:dyDescent="0.25">
      <c r="A813" s="176" t="s">
        <v>205</v>
      </c>
      <c r="B813" s="187">
        <f t="shared" si="111"/>
        <v>132</v>
      </c>
      <c r="C813" s="135" t="s">
        <v>101</v>
      </c>
      <c r="D813" s="167" t="e">
        <f>VLOOKUP(C813,Unités!A:B,2,FALSE)</f>
        <v>#N/A</v>
      </c>
      <c r="F813" s="135" t="s">
        <v>96</v>
      </c>
      <c r="G813" s="134">
        <v>3</v>
      </c>
      <c r="H813" s="168" t="str">
        <f t="shared" si="107"/>
        <v>Sachet, grand</v>
      </c>
      <c r="I813" s="167" t="e">
        <f t="shared" si="108"/>
        <v>#N/A</v>
      </c>
    </row>
    <row r="814" spans="1:9" ht="30.75" customHeight="1" x14ac:dyDescent="0.25">
      <c r="A814" s="201" t="s">
        <v>270</v>
      </c>
      <c r="B814" s="187">
        <f>B808+5</f>
        <v>137</v>
      </c>
      <c r="C814" s="135" t="s">
        <v>101</v>
      </c>
      <c r="D814" s="167" t="e">
        <f>VLOOKUP(C814,Unités!A:B,2,FALSE)</f>
        <v>#N/A</v>
      </c>
      <c r="G814" s="134"/>
      <c r="H814" s="168" t="str">
        <f t="shared" si="107"/>
        <v xml:space="preserve">Sachet, </v>
      </c>
      <c r="I814" s="167" t="e">
        <f t="shared" si="108"/>
        <v>#N/A</v>
      </c>
    </row>
    <row r="815" spans="1:9" ht="30.75" customHeight="1" x14ac:dyDescent="0.25">
      <c r="A815" s="201" t="s">
        <v>270</v>
      </c>
      <c r="B815" s="187">
        <f>B814</f>
        <v>137</v>
      </c>
      <c r="C815" s="135" t="s">
        <v>78</v>
      </c>
      <c r="D815" s="167">
        <f>VLOOKUP(C815,Unités!A:B,2,FALSE)</f>
        <v>101</v>
      </c>
      <c r="F815" s="135" t="s">
        <v>109</v>
      </c>
      <c r="G815" s="134">
        <v>0</v>
      </c>
      <c r="H815" s="168" t="str">
        <f t="shared" si="107"/>
        <v>Litre</v>
      </c>
      <c r="I815" s="167" t="str">
        <f t="shared" si="108"/>
        <v>1010</v>
      </c>
    </row>
    <row r="816" spans="1:9" ht="30.75" customHeight="1" x14ac:dyDescent="0.25">
      <c r="A816" s="201" t="s">
        <v>270</v>
      </c>
      <c r="B816" s="187">
        <f t="shared" ref="B816:B824" si="112">B815</f>
        <v>137</v>
      </c>
      <c r="C816" s="135" t="s">
        <v>133</v>
      </c>
      <c r="D816" s="167">
        <f>VLOOKUP(C816,Unités!A:B,2,FALSE)</f>
        <v>115</v>
      </c>
      <c r="F816" s="135" t="s">
        <v>94</v>
      </c>
      <c r="G816" s="134">
        <v>1</v>
      </c>
      <c r="H816" s="168" t="str">
        <f t="shared" si="107"/>
        <v>Calebasse, petit</v>
      </c>
      <c r="I816" s="167" t="str">
        <f t="shared" si="108"/>
        <v>1151</v>
      </c>
    </row>
    <row r="817" spans="1:9" ht="30.75" customHeight="1" x14ac:dyDescent="0.25">
      <c r="A817" s="201" t="s">
        <v>270</v>
      </c>
      <c r="B817" s="187">
        <f t="shared" si="112"/>
        <v>137</v>
      </c>
      <c r="C817" s="135" t="s">
        <v>133</v>
      </c>
      <c r="D817" s="167">
        <f>VLOOKUP(C817,Unités!A:B,2,FALSE)</f>
        <v>115</v>
      </c>
      <c r="F817" s="135" t="s">
        <v>97</v>
      </c>
      <c r="G817" s="134">
        <v>2</v>
      </c>
      <c r="H817" s="168" t="str">
        <f t="shared" si="107"/>
        <v>Calebasse, moyen</v>
      </c>
      <c r="I817" s="167" t="str">
        <f t="shared" si="108"/>
        <v>1152</v>
      </c>
    </row>
    <row r="818" spans="1:9" ht="30.75" customHeight="1" x14ac:dyDescent="0.25">
      <c r="A818" s="201" t="s">
        <v>270</v>
      </c>
      <c r="B818" s="187">
        <f t="shared" si="112"/>
        <v>137</v>
      </c>
      <c r="C818" s="135" t="s">
        <v>133</v>
      </c>
      <c r="D818" s="167">
        <f>VLOOKUP(C818,Unités!A:B,2,FALSE)</f>
        <v>115</v>
      </c>
      <c r="F818" s="135" t="s">
        <v>96</v>
      </c>
      <c r="G818" s="134">
        <v>3</v>
      </c>
      <c r="H818" s="168" t="str">
        <f t="shared" si="107"/>
        <v>Calebasse, grand</v>
      </c>
      <c r="I818" s="167" t="str">
        <f t="shared" si="108"/>
        <v>1153</v>
      </c>
    </row>
    <row r="819" spans="1:9" ht="30.75" customHeight="1" x14ac:dyDescent="0.25">
      <c r="A819" s="201" t="s">
        <v>270</v>
      </c>
      <c r="B819" s="187">
        <f t="shared" si="112"/>
        <v>137</v>
      </c>
      <c r="C819" s="135" t="s">
        <v>144</v>
      </c>
      <c r="D819" s="167">
        <f>VLOOKUP(C819,Unités!A:B,2,FALSE)</f>
        <v>116</v>
      </c>
      <c r="F819" s="135" t="s">
        <v>94</v>
      </c>
      <c r="G819" s="134">
        <v>1</v>
      </c>
      <c r="H819" s="168" t="str">
        <f t="shared" si="107"/>
        <v>Canari, petit</v>
      </c>
      <c r="I819" s="167" t="str">
        <f t="shared" si="108"/>
        <v>1161</v>
      </c>
    </row>
    <row r="820" spans="1:9" ht="30.75" customHeight="1" x14ac:dyDescent="0.25">
      <c r="A820" s="201" t="s">
        <v>270</v>
      </c>
      <c r="B820" s="187">
        <f t="shared" si="112"/>
        <v>137</v>
      </c>
      <c r="C820" s="135" t="s">
        <v>144</v>
      </c>
      <c r="D820" s="167">
        <f>VLOOKUP(C820,Unités!A:B,2,FALSE)</f>
        <v>116</v>
      </c>
      <c r="F820" s="135" t="s">
        <v>97</v>
      </c>
      <c r="G820" s="134">
        <v>2</v>
      </c>
      <c r="H820" s="168" t="str">
        <f t="shared" si="107"/>
        <v>Canari, moyen</v>
      </c>
      <c r="I820" s="167" t="str">
        <f t="shared" si="108"/>
        <v>1162</v>
      </c>
    </row>
    <row r="821" spans="1:9" ht="30.75" customHeight="1" x14ac:dyDescent="0.25">
      <c r="A821" s="201" t="s">
        <v>270</v>
      </c>
      <c r="B821" s="187">
        <f t="shared" si="112"/>
        <v>137</v>
      </c>
      <c r="C821" s="135" t="s">
        <v>144</v>
      </c>
      <c r="D821" s="167">
        <f>VLOOKUP(C821,Unités!A:B,2,FALSE)</f>
        <v>116</v>
      </c>
      <c r="F821" s="135" t="s">
        <v>96</v>
      </c>
      <c r="G821" s="134">
        <v>3</v>
      </c>
      <c r="H821" s="168" t="str">
        <f t="shared" si="107"/>
        <v>Canari, grand</v>
      </c>
      <c r="I821" s="167" t="str">
        <f t="shared" si="108"/>
        <v>1163</v>
      </c>
    </row>
    <row r="822" spans="1:9" ht="30.75" customHeight="1" x14ac:dyDescent="0.25">
      <c r="A822" s="201" t="s">
        <v>270</v>
      </c>
      <c r="B822" s="187">
        <f t="shared" si="112"/>
        <v>137</v>
      </c>
      <c r="C822" s="135" t="s">
        <v>139</v>
      </c>
      <c r="D822" s="167">
        <f>VLOOKUP(C822,Unités!A:B,2,FALSE)</f>
        <v>106</v>
      </c>
      <c r="F822" s="135" t="s">
        <v>94</v>
      </c>
      <c r="G822" s="134">
        <v>1</v>
      </c>
      <c r="H822" s="168" t="str">
        <f t="shared" si="107"/>
        <v>Bidon, petit</v>
      </c>
      <c r="I822" s="167" t="str">
        <f t="shared" si="108"/>
        <v>1061</v>
      </c>
    </row>
    <row r="823" spans="1:9" ht="30.75" customHeight="1" x14ac:dyDescent="0.25">
      <c r="A823" s="201" t="s">
        <v>270</v>
      </c>
      <c r="B823" s="187">
        <f t="shared" si="112"/>
        <v>137</v>
      </c>
      <c r="C823" s="135" t="s">
        <v>139</v>
      </c>
      <c r="D823" s="167">
        <f>VLOOKUP(C823,Unités!A:B,2,FALSE)</f>
        <v>106</v>
      </c>
      <c r="F823" s="135" t="s">
        <v>97</v>
      </c>
      <c r="G823" s="134">
        <v>2</v>
      </c>
      <c r="H823" s="168" t="str">
        <f t="shared" ref="H823:H824" si="113">CONCATENATE(C823,IF(F823="N/A","",CONCATENATE(", ",F823)))</f>
        <v>Bidon, moyen</v>
      </c>
      <c r="I823" s="167" t="str">
        <f t="shared" ref="I823:I824" si="114">CONCATENATE(D823,G823)</f>
        <v>1062</v>
      </c>
    </row>
    <row r="824" spans="1:9" ht="30.75" customHeight="1" x14ac:dyDescent="0.25">
      <c r="A824" s="201" t="s">
        <v>270</v>
      </c>
      <c r="B824" s="187">
        <f t="shared" si="112"/>
        <v>137</v>
      </c>
      <c r="C824" s="135" t="s">
        <v>139</v>
      </c>
      <c r="D824" s="167">
        <f>VLOOKUP(C824,Unités!A:B,2,FALSE)</f>
        <v>106</v>
      </c>
      <c r="F824" s="135" t="s">
        <v>96</v>
      </c>
      <c r="G824" s="134">
        <v>3</v>
      </c>
      <c r="H824" s="168" t="str">
        <f t="shared" si="113"/>
        <v>Bidon, grand</v>
      </c>
      <c r="I824" s="167" t="str">
        <f t="shared" si="114"/>
        <v>1063</v>
      </c>
    </row>
    <row r="825" spans="1:9" ht="20.25" customHeight="1" x14ac:dyDescent="0.2"/>
  </sheetData>
  <mergeCells count="19">
    <mergeCell ref="N4:O4"/>
    <mergeCell ref="Q4:R4"/>
    <mergeCell ref="T4:U4"/>
    <mergeCell ref="K3:K4"/>
    <mergeCell ref="L3:L4"/>
    <mergeCell ref="M3:M4"/>
    <mergeCell ref="N3:O3"/>
    <mergeCell ref="P3:P4"/>
    <mergeCell ref="Q3:R3"/>
    <mergeCell ref="S3:S4"/>
    <mergeCell ref="T3:U3"/>
    <mergeCell ref="A3:B3"/>
    <mergeCell ref="C3:D3"/>
    <mergeCell ref="E3:E4"/>
    <mergeCell ref="F3:G3"/>
    <mergeCell ref="J3:J4"/>
    <mergeCell ref="A4:B4"/>
    <mergeCell ref="C4:D4"/>
    <mergeCell ref="F4:G4"/>
  </mergeCells>
  <pageMargins left="0.70866141732283472" right="0.70866141732283472" top="0.74803149606299213" bottom="0.74803149606299213" header="0.31496062992125984" footer="0.31496062992125984"/>
  <pageSetup paperSize="9" pageOrder="overThenDown" orientation="landscape" r:id="rId1"/>
  <headerFooter>
    <oddHeader xml:space="preserve">&amp;CEnquête Harmonisée sur les Conditions de Vie des Ménages (EHCVM-2017/2018)
</oddHeader>
    <oddFooter>Page &amp;P&amp;RQx_NSU_UEMOA_BF_Octobre 2017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zoomScale="200" zoomScaleNormal="200" workbookViewId="0">
      <selection activeCell="G6" sqref="G6"/>
    </sheetView>
  </sheetViews>
  <sheetFormatPr baseColWidth="10" defaultColWidth="9.140625" defaultRowHeight="12.75" x14ac:dyDescent="0.2"/>
  <cols>
    <col min="1" max="1" width="20.42578125" customWidth="1"/>
    <col min="2" max="2" width="14.42578125" customWidth="1"/>
    <col min="3" max="3" width="20.42578125" customWidth="1"/>
    <col min="4" max="4" width="15.42578125" customWidth="1"/>
    <col min="6" max="6" width="15.5703125" customWidth="1"/>
  </cols>
  <sheetData>
    <row r="1" spans="1:4" ht="15.75" x14ac:dyDescent="0.25">
      <c r="A1" s="208" t="s">
        <v>74</v>
      </c>
      <c r="B1" s="209" t="s">
        <v>234</v>
      </c>
      <c r="C1" s="210" t="s">
        <v>74</v>
      </c>
      <c r="D1" s="211" t="s">
        <v>234</v>
      </c>
    </row>
    <row r="2" spans="1:4" ht="20.25" customHeight="1" x14ac:dyDescent="0.25">
      <c r="A2" s="212" t="s">
        <v>77</v>
      </c>
      <c r="B2" s="203">
        <v>100</v>
      </c>
      <c r="C2" s="188" t="s">
        <v>100</v>
      </c>
      <c r="D2" s="213">
        <v>128</v>
      </c>
    </row>
    <row r="3" spans="1:4" ht="20.25" customHeight="1" x14ac:dyDescent="0.25">
      <c r="A3" s="212" t="s">
        <v>78</v>
      </c>
      <c r="B3" s="203">
        <v>101</v>
      </c>
      <c r="C3" s="188" t="s">
        <v>132</v>
      </c>
      <c r="D3" s="213">
        <v>129</v>
      </c>
    </row>
    <row r="4" spans="1:4" ht="20.25" customHeight="1" x14ac:dyDescent="0.25">
      <c r="A4" s="212" t="s">
        <v>235</v>
      </c>
      <c r="B4" s="203">
        <v>102</v>
      </c>
      <c r="C4" s="188" t="s">
        <v>136</v>
      </c>
      <c r="D4" s="213">
        <v>130</v>
      </c>
    </row>
    <row r="5" spans="1:4" ht="20.25" customHeight="1" x14ac:dyDescent="0.25">
      <c r="A5" s="212" t="s">
        <v>236</v>
      </c>
      <c r="B5" s="203">
        <v>103</v>
      </c>
      <c r="C5" s="188" t="s">
        <v>135</v>
      </c>
      <c r="D5" s="213">
        <v>131</v>
      </c>
    </row>
    <row r="6" spans="1:4" ht="20.25" customHeight="1" x14ac:dyDescent="0.25">
      <c r="A6" s="212" t="s">
        <v>237</v>
      </c>
      <c r="B6" s="203">
        <v>104</v>
      </c>
      <c r="C6" s="188" t="s">
        <v>247</v>
      </c>
      <c r="D6" s="213">
        <v>132</v>
      </c>
    </row>
    <row r="7" spans="1:4" ht="20.25" customHeight="1" x14ac:dyDescent="0.25">
      <c r="A7" s="212" t="s">
        <v>238</v>
      </c>
      <c r="B7" s="203">
        <v>105</v>
      </c>
      <c r="C7" s="188" t="s">
        <v>98</v>
      </c>
      <c r="D7" s="213">
        <v>133</v>
      </c>
    </row>
    <row r="8" spans="1:4" ht="20.25" customHeight="1" x14ac:dyDescent="0.25">
      <c r="A8" s="212" t="s">
        <v>139</v>
      </c>
      <c r="B8" s="203">
        <v>106</v>
      </c>
      <c r="C8" s="204" t="s">
        <v>248</v>
      </c>
      <c r="D8" s="213">
        <v>134</v>
      </c>
    </row>
    <row r="9" spans="1:4" ht="20.25" customHeight="1" x14ac:dyDescent="0.25">
      <c r="A9" s="214" t="s">
        <v>126</v>
      </c>
      <c r="B9" s="203">
        <v>107</v>
      </c>
      <c r="C9" s="188" t="s">
        <v>212</v>
      </c>
      <c r="D9" s="213">
        <v>135</v>
      </c>
    </row>
    <row r="10" spans="1:4" ht="20.25" customHeight="1" x14ac:dyDescent="0.25">
      <c r="A10" s="212" t="s">
        <v>233</v>
      </c>
      <c r="B10" s="203">
        <v>108</v>
      </c>
      <c r="C10" s="188" t="s">
        <v>211</v>
      </c>
      <c r="D10" s="213">
        <v>136</v>
      </c>
    </row>
    <row r="11" spans="1:4" ht="20.25" customHeight="1" x14ac:dyDescent="0.25">
      <c r="A11" s="212" t="s">
        <v>131</v>
      </c>
      <c r="B11" s="203">
        <v>109</v>
      </c>
      <c r="C11" s="188" t="s">
        <v>249</v>
      </c>
      <c r="D11" s="213">
        <v>137</v>
      </c>
    </row>
    <row r="12" spans="1:4" ht="20.25" customHeight="1" x14ac:dyDescent="0.25">
      <c r="A12" s="215" t="s">
        <v>239</v>
      </c>
      <c r="B12" s="203">
        <v>110</v>
      </c>
      <c r="C12" s="188" t="s">
        <v>210</v>
      </c>
      <c r="D12" s="213">
        <v>138</v>
      </c>
    </row>
    <row r="13" spans="1:4" ht="20.25" customHeight="1" x14ac:dyDescent="0.25">
      <c r="A13" s="212" t="s">
        <v>143</v>
      </c>
      <c r="B13" s="203">
        <v>111</v>
      </c>
      <c r="C13" s="188" t="s">
        <v>101</v>
      </c>
      <c r="D13" s="213">
        <v>139</v>
      </c>
    </row>
    <row r="14" spans="1:4" ht="20.25" customHeight="1" x14ac:dyDescent="0.25">
      <c r="A14" s="212" t="s">
        <v>230</v>
      </c>
      <c r="B14" s="203">
        <v>112</v>
      </c>
      <c r="C14" s="188" t="s">
        <v>250</v>
      </c>
      <c r="D14" s="213">
        <v>140</v>
      </c>
    </row>
    <row r="15" spans="1:4" ht="20.25" customHeight="1" x14ac:dyDescent="0.25">
      <c r="A15" s="212" t="s">
        <v>223</v>
      </c>
      <c r="B15" s="203">
        <v>113</v>
      </c>
      <c r="C15" s="188" t="s">
        <v>251</v>
      </c>
      <c r="D15" s="213">
        <v>141</v>
      </c>
    </row>
    <row r="16" spans="1:4" ht="20.25" customHeight="1" x14ac:dyDescent="0.25">
      <c r="A16" s="212" t="s">
        <v>225</v>
      </c>
      <c r="B16" s="203">
        <v>114</v>
      </c>
      <c r="C16" s="188" t="s">
        <v>252</v>
      </c>
      <c r="D16" s="213">
        <v>142</v>
      </c>
    </row>
    <row r="17" spans="1:4" ht="20.25" customHeight="1" x14ac:dyDescent="0.25">
      <c r="A17" s="212" t="s">
        <v>133</v>
      </c>
      <c r="B17" s="203">
        <v>115</v>
      </c>
      <c r="C17" s="188" t="s">
        <v>99</v>
      </c>
      <c r="D17" s="213">
        <v>143</v>
      </c>
    </row>
    <row r="18" spans="1:4" ht="20.25" customHeight="1" x14ac:dyDescent="0.25">
      <c r="A18" s="212" t="s">
        <v>144</v>
      </c>
      <c r="B18" s="203">
        <v>116</v>
      </c>
      <c r="C18" s="205" t="s">
        <v>253</v>
      </c>
      <c r="D18" s="213">
        <v>144</v>
      </c>
    </row>
    <row r="19" spans="1:4" ht="20.25" customHeight="1" x14ac:dyDescent="0.25">
      <c r="A19" s="215" t="s">
        <v>240</v>
      </c>
      <c r="B19" s="203">
        <v>117</v>
      </c>
      <c r="C19" s="188" t="s">
        <v>206</v>
      </c>
      <c r="D19" s="213">
        <v>145</v>
      </c>
    </row>
    <row r="20" spans="1:4" ht="20.25" customHeight="1" x14ac:dyDescent="0.25">
      <c r="A20" s="212" t="s">
        <v>215</v>
      </c>
      <c r="B20" s="203">
        <v>118</v>
      </c>
      <c r="C20" s="188" t="s">
        <v>254</v>
      </c>
      <c r="D20" s="213">
        <v>146</v>
      </c>
    </row>
    <row r="21" spans="1:4" ht="20.25" customHeight="1" x14ac:dyDescent="0.25">
      <c r="A21" s="212" t="s">
        <v>241</v>
      </c>
      <c r="B21" s="203">
        <v>119</v>
      </c>
      <c r="C21" s="188" t="s">
        <v>259</v>
      </c>
      <c r="D21" s="213">
        <v>147</v>
      </c>
    </row>
    <row r="22" spans="1:4" ht="20.25" customHeight="1" x14ac:dyDescent="0.25">
      <c r="A22" s="212" t="s">
        <v>142</v>
      </c>
      <c r="B22" s="203">
        <v>120</v>
      </c>
      <c r="C22" s="188" t="s">
        <v>137</v>
      </c>
      <c r="D22" s="213">
        <v>148</v>
      </c>
    </row>
    <row r="23" spans="1:4" ht="20.25" customHeight="1" x14ac:dyDescent="0.25">
      <c r="A23" s="212" t="s">
        <v>242</v>
      </c>
      <c r="B23" s="203">
        <v>121</v>
      </c>
      <c r="C23" s="188" t="s">
        <v>127</v>
      </c>
      <c r="D23" s="213">
        <v>149</v>
      </c>
    </row>
    <row r="24" spans="1:4" ht="20.25" customHeight="1" x14ac:dyDescent="0.25">
      <c r="A24" s="212" t="s">
        <v>243</v>
      </c>
      <c r="B24" s="203">
        <v>122</v>
      </c>
      <c r="C24" s="206" t="s">
        <v>262</v>
      </c>
      <c r="D24" s="213">
        <v>251</v>
      </c>
    </row>
    <row r="25" spans="1:4" ht="20.25" customHeight="1" x14ac:dyDescent="0.25">
      <c r="A25" s="212" t="s">
        <v>244</v>
      </c>
      <c r="B25" s="203">
        <v>123</v>
      </c>
      <c r="C25" s="207" t="s">
        <v>255</v>
      </c>
      <c r="D25" s="213">
        <v>252</v>
      </c>
    </row>
    <row r="26" spans="1:4" ht="20.25" customHeight="1" x14ac:dyDescent="0.25">
      <c r="A26" s="212" t="s">
        <v>226</v>
      </c>
      <c r="B26" s="203">
        <v>124</v>
      </c>
      <c r="C26" s="207" t="s">
        <v>256</v>
      </c>
      <c r="D26" s="213">
        <v>253</v>
      </c>
    </row>
    <row r="27" spans="1:4" ht="20.25" customHeight="1" x14ac:dyDescent="0.25">
      <c r="A27" s="212" t="s">
        <v>134</v>
      </c>
      <c r="B27" s="203">
        <v>125</v>
      </c>
      <c r="C27" s="207" t="s">
        <v>257</v>
      </c>
      <c r="D27" s="213">
        <v>254</v>
      </c>
    </row>
    <row r="28" spans="1:4" ht="20.25" customHeight="1" x14ac:dyDescent="0.25">
      <c r="A28" s="212" t="s">
        <v>245</v>
      </c>
      <c r="B28" s="203">
        <v>126</v>
      </c>
      <c r="C28" s="206" t="s">
        <v>218</v>
      </c>
      <c r="D28" s="213">
        <v>255</v>
      </c>
    </row>
    <row r="29" spans="1:4" ht="20.25" customHeight="1" thickBot="1" x14ac:dyDescent="0.3">
      <c r="A29" s="216" t="s">
        <v>246</v>
      </c>
      <c r="B29" s="217">
        <v>127</v>
      </c>
      <c r="C29" s="218"/>
      <c r="D29" s="21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couvert</vt:lpstr>
      <vt:lpstr>S0_Cont</vt:lpstr>
      <vt:lpstr>S1_Relevés</vt:lpstr>
      <vt:lpstr>Unités</vt:lpstr>
      <vt:lpstr>S1_Relevés!Impression_des_titres</vt:lpstr>
      <vt:lpstr>Unités!Zone_d_impression</vt:lpstr>
    </vt:vector>
  </TitlesOfParts>
  <Company>The World Bank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kbeegle</dc:creator>
  <cp:lastModifiedBy>HP</cp:lastModifiedBy>
  <cp:lastPrinted>2017-10-12T15:04:15Z</cp:lastPrinted>
  <dcterms:created xsi:type="dcterms:W3CDTF">2008-01-02T20:59:28Z</dcterms:created>
  <dcterms:modified xsi:type="dcterms:W3CDTF">2017-10-12T15:20:53Z</dcterms:modified>
</cp:coreProperties>
</file>