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ge\Downloads\"/>
    </mc:Choice>
  </mc:AlternateContent>
  <bookViews>
    <workbookView xWindow="0" yWindow="0" windowWidth="15312" windowHeight="74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7" i="1" l="1"/>
  <c r="B16" i="1"/>
  <c r="B18" i="1"/>
  <c r="B19" i="1"/>
  <c r="B20" i="1"/>
  <c r="B21" i="1"/>
  <c r="B2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<sst xmlns="http://schemas.openxmlformats.org/spreadsheetml/2006/main" count="46" uniqueCount="38">
  <si>
    <t>Premiers Résultats</t>
  </si>
  <si>
    <t>Pauvreté monétaire</t>
  </si>
  <si>
    <t>Population totale</t>
  </si>
  <si>
    <t>Seuil de pauvreté</t>
  </si>
  <si>
    <t>Incidence pauvreté</t>
  </si>
  <si>
    <t>Effectif de pauvres</t>
  </si>
  <si>
    <t>Profondeur de la pauvreté</t>
  </si>
  <si>
    <t>Sévérité de la pauvreté</t>
  </si>
  <si>
    <t>Bénin</t>
  </si>
  <si>
    <t>Burkina Faso</t>
  </si>
  <si>
    <t>Côte d'Ivoire</t>
  </si>
  <si>
    <t>Guinée-Bissau</t>
  </si>
  <si>
    <t>Mali</t>
  </si>
  <si>
    <t>Niger</t>
  </si>
  <si>
    <t>Sénégal</t>
  </si>
  <si>
    <t>Togo</t>
  </si>
  <si>
    <t>Pauvreté non-monétaire</t>
  </si>
  <si>
    <t>Rapport de dépendance démographique</t>
  </si>
  <si>
    <t>Taux d'alphabétisation (15 ans et plus)</t>
  </si>
  <si>
    <t>Taux d'achèvement du primaire</t>
  </si>
  <si>
    <t>Pourcentage de la population agricole</t>
  </si>
  <si>
    <t>Pourcentage de salariés</t>
  </si>
  <si>
    <t>271138.8</t>
  </si>
  <si>
    <t>358201.8</t>
  </si>
  <si>
    <t>353693.2</t>
  </si>
  <si>
    <t>NB: Pour le Mali et le Niger, la tranche d'âge pour le Taux net de scolarisation est de 7-12 ans</t>
  </si>
  <si>
    <t>Pourcentage de la population urbaine</t>
  </si>
  <si>
    <t>Pourcentage de femmes</t>
  </si>
  <si>
    <t>Pourcentage des moins de 15 ans</t>
  </si>
  <si>
    <t xml:space="preserve">Pourcentage des 65 ans et plus </t>
  </si>
  <si>
    <t xml:space="preserve">Consommation moyenne nominale par tête </t>
  </si>
  <si>
    <t xml:space="preserve">Consommation moyenne normalisée  par tête normalisée </t>
  </si>
  <si>
    <t>Taux de participation de la Main d'Œuvre</t>
  </si>
  <si>
    <t>Pourcentage de ménages utilisant de l'eau potable</t>
  </si>
  <si>
    <t>Pourcentage de ménages utilisant l'électricité</t>
  </si>
  <si>
    <t>Pourcentage de ménages utilisant des toilettes hygiéniques</t>
  </si>
  <si>
    <t>Pourcentage de ménages évacuant les ordures de manière hygiénique</t>
  </si>
  <si>
    <t>Taux net de scolarisation au primaire 6-11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</si>
</sst>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\ _€_-;\-* #,##0\ _€_-;_-* &quot;-&quot;??\ _€_-;_-@_-"/>
    <numFmt numFmtId="166" formatCode="0.000"/>
    <numFmt numFmtId="167" formatCode="_-* #,##0.000\ _€_-;\-* #,##0.000\ _€_-;_-* &quot;-&quot;??\ _€_-;_-@_-"/>
    <numFmt numFmtId="16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7" fontId="0" fillId="0" borderId="1" xfId="1" applyNumberFormat="1" applyFont="1" applyBorder="1"/>
    <xf numFmtId="165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2" fontId="0" fillId="0" borderId="0" xfId="0" applyNumberFormat="1" applyAlignment="1">
      <alignment vertical="center"/>
    </xf>
    <xf numFmtId="4" fontId="0" fillId="0" borderId="0" xfId="0" applyNumberFormat="1"/>
    <xf numFmtId="164" fontId="0" fillId="0" borderId="0" xfId="1" applyFont="1" applyAlignment="1">
      <alignment horizontal="right" vertical="center"/>
    </xf>
    <xf numFmtId="168" fontId="0" fillId="0" borderId="1" xfId="0" applyNumberFormat="1" applyBorder="1" applyAlignment="1">
      <alignment horizontal="center"/>
    </xf>
    <xf numFmtId="0" fontId="0" fillId="2" borderId="0" xfId="0" applyFill="1"/>
    <xf numFmtId="166" fontId="0" fillId="2" borderId="1" xfId="2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C1" zoomScale="113" zoomScaleNormal="113" workbookViewId="0">
      <selection activeCell="J14" sqref="J14"/>
    </sheetView>
  </sheetViews>
  <sheetFormatPr baseColWidth="10" defaultColWidth="9.109375" defaultRowHeight="14.4" x14ac:dyDescent="0.3"/>
  <cols>
    <col min="1" max="1" width="13.77734375" customWidth="1"/>
    <col min="2" max="2" width="15.5546875" style="2" bestFit="1" customWidth="1"/>
    <col min="3" max="3" width="12.6640625" style="2" customWidth="1"/>
    <col min="4" max="4" width="16.21875" style="2" customWidth="1"/>
    <col min="5" max="5" width="14.109375" style="2" customWidth="1"/>
    <col min="6" max="6" width="12.5546875" style="2" customWidth="1"/>
    <col min="7" max="7" width="10.6640625" style="2" customWidth="1"/>
    <col min="8" max="8" width="14.6640625" style="2" customWidth="1"/>
    <col min="9" max="9" width="15.109375" style="2" customWidth="1"/>
    <col min="10" max="10" width="13.88671875" style="2" customWidth="1"/>
    <col min="11" max="11" width="13.21875" style="2" customWidth="1"/>
    <col min="12" max="12" width="19" customWidth="1"/>
    <col min="13" max="13" width="16.109375" customWidth="1"/>
  </cols>
  <sheetData>
    <row r="1" spans="1:13" x14ac:dyDescent="0.3">
      <c r="A1" s="1" t="s">
        <v>0</v>
      </c>
      <c r="E1" s="2">
        <v>100</v>
      </c>
    </row>
    <row r="2" spans="1:13" x14ac:dyDescent="0.3">
      <c r="A2" s="1" t="s">
        <v>1</v>
      </c>
    </row>
    <row r="3" spans="1:13" ht="57.6" x14ac:dyDescent="0.3">
      <c r="A3" s="3"/>
      <c r="B3" s="4" t="s">
        <v>2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</v>
      </c>
      <c r="H3" s="4" t="s">
        <v>30</v>
      </c>
      <c r="I3" s="4" t="s">
        <v>31</v>
      </c>
      <c r="J3" s="4" t="s">
        <v>4</v>
      </c>
      <c r="K3" s="4" t="s">
        <v>5</v>
      </c>
      <c r="L3" s="4" t="s">
        <v>6</v>
      </c>
      <c r="M3" s="4" t="s">
        <v>7</v>
      </c>
    </row>
    <row r="4" spans="1:13" ht="15.6" x14ac:dyDescent="0.3">
      <c r="A4" s="5" t="s">
        <v>8</v>
      </c>
      <c r="B4" s="6">
        <v>11698759</v>
      </c>
      <c r="C4" s="15">
        <f>(5206318/B4)*100</f>
        <v>44.503164822867106</v>
      </c>
      <c r="D4" s="15">
        <v>51.034080000000003</v>
      </c>
      <c r="E4" s="15">
        <v>47.828589999999998</v>
      </c>
      <c r="F4" s="15">
        <v>2.6067100000000001</v>
      </c>
      <c r="G4" s="7">
        <v>251656.1</v>
      </c>
      <c r="H4" s="6">
        <v>373826.4</v>
      </c>
      <c r="I4" s="6">
        <v>365261</v>
      </c>
      <c r="J4" s="8">
        <v>0.40616180000000002</v>
      </c>
      <c r="K4" s="9">
        <v>4759806</v>
      </c>
      <c r="L4" s="10">
        <v>0.1157662</v>
      </c>
      <c r="M4" s="10">
        <v>4.7054209999999999E-2</v>
      </c>
    </row>
    <row r="5" spans="1:13" ht="15.6" x14ac:dyDescent="0.3">
      <c r="A5" s="5" t="s">
        <v>9</v>
      </c>
      <c r="B5" s="6">
        <v>20151456</v>
      </c>
      <c r="C5" s="15">
        <f>(5169015/B5)*100</f>
        <v>25.650826421673951</v>
      </c>
      <c r="D5" s="15">
        <v>51.794879999999999</v>
      </c>
      <c r="E5" s="15">
        <v>47.419759999999997</v>
      </c>
      <c r="F5" s="15">
        <v>3.3161000000000005</v>
      </c>
      <c r="G5" s="7">
        <v>203360</v>
      </c>
      <c r="H5" s="6">
        <v>364403.9</v>
      </c>
      <c r="I5" s="6">
        <v>341033.6</v>
      </c>
      <c r="J5" s="8">
        <v>0.4243596</v>
      </c>
      <c r="K5" s="9">
        <v>8590675</v>
      </c>
      <c r="L5" s="10">
        <v>0.1325095</v>
      </c>
      <c r="M5" s="10">
        <v>5.6175910000000003E-2</v>
      </c>
    </row>
    <row r="6" spans="1:13" ht="15.6" x14ac:dyDescent="0.3">
      <c r="A6" s="5" t="s">
        <v>10</v>
      </c>
      <c r="B6" s="6">
        <v>25511629</v>
      </c>
      <c r="C6" s="15">
        <f>(12941828/B6)*100</f>
        <v>50.729132193008923</v>
      </c>
      <c r="D6" s="15">
        <v>50.428569999999993</v>
      </c>
      <c r="E6" s="15">
        <v>43.169089999999997</v>
      </c>
      <c r="F6" s="15">
        <v>2.7988400000000002</v>
      </c>
      <c r="G6" s="7">
        <v>347053</v>
      </c>
      <c r="H6" s="6">
        <v>510619.8</v>
      </c>
      <c r="I6" s="6">
        <v>510165</v>
      </c>
      <c r="J6" s="8">
        <v>0.4009567</v>
      </c>
      <c r="K6" s="9">
        <v>10229058</v>
      </c>
      <c r="L6" s="10">
        <v>0.11918189999999999</v>
      </c>
      <c r="M6" s="10">
        <v>4.8650909999999999E-2</v>
      </c>
    </row>
    <row r="7" spans="1:13" ht="15.6" x14ac:dyDescent="0.3">
      <c r="A7" s="5" t="s">
        <v>11</v>
      </c>
      <c r="B7" s="6">
        <v>1674219</v>
      </c>
      <c r="C7" s="15">
        <f>(714174/B7)*100</f>
        <v>42.657143420305225</v>
      </c>
      <c r="D7" s="15">
        <v>52.267119999999998</v>
      </c>
      <c r="E7" s="15">
        <v>41.257509999999996</v>
      </c>
      <c r="F7" s="15">
        <v>3.1755100000000001</v>
      </c>
      <c r="G7" s="7" t="s">
        <v>22</v>
      </c>
      <c r="H7" s="6" t="s">
        <v>23</v>
      </c>
      <c r="I7" s="6" t="s">
        <v>24</v>
      </c>
      <c r="J7" s="8">
        <v>0.45760519999999999</v>
      </c>
      <c r="K7" s="9">
        <v>769487</v>
      </c>
      <c r="L7" s="8">
        <v>0.12812309999999999</v>
      </c>
      <c r="M7" s="10">
        <v>4.9455409999999998E-2</v>
      </c>
    </row>
    <row r="8" spans="1:13" ht="15.6" x14ac:dyDescent="0.3">
      <c r="A8" s="5" t="s">
        <v>12</v>
      </c>
      <c r="B8" s="6">
        <v>19692451</v>
      </c>
      <c r="C8" s="15">
        <f>(5121273/B8)*100</f>
        <v>26.00627519652074</v>
      </c>
      <c r="D8" s="15">
        <v>50.988999999999997</v>
      </c>
      <c r="E8" s="15">
        <v>48.343989999999998</v>
      </c>
      <c r="F8" s="15">
        <v>3.5836300000000003</v>
      </c>
      <c r="G8" s="7">
        <v>282474.09999999998</v>
      </c>
      <c r="H8" s="6">
        <v>369350.6</v>
      </c>
      <c r="I8" s="6">
        <v>386570.8</v>
      </c>
      <c r="J8" s="8">
        <v>0.43562529999999999</v>
      </c>
      <c r="K8" s="9">
        <v>8578529</v>
      </c>
      <c r="L8" s="10">
        <v>0.1305704</v>
      </c>
      <c r="M8" s="10">
        <v>5.371865E-2</v>
      </c>
    </row>
    <row r="9" spans="1:13" ht="15.6" x14ac:dyDescent="0.3">
      <c r="A9" s="5" t="s">
        <v>13</v>
      </c>
      <c r="B9" s="6">
        <v>21776038</v>
      </c>
      <c r="C9" s="15">
        <f>(3694651/B9)*100</f>
        <v>16.966589606428865</v>
      </c>
      <c r="D9" s="15">
        <v>51.964080000000003</v>
      </c>
      <c r="E9" s="15">
        <v>53.855489999999996</v>
      </c>
      <c r="F9" s="15">
        <v>2.7412299999999998</v>
      </c>
      <c r="G9" s="7">
        <v>192308.3</v>
      </c>
      <c r="H9" s="6">
        <v>273891.59999999998</v>
      </c>
      <c r="I9" s="6">
        <v>276505.3</v>
      </c>
      <c r="J9" s="8">
        <v>0.41564780000000001</v>
      </c>
      <c r="K9" s="9">
        <v>9094811</v>
      </c>
      <c r="L9" s="10">
        <v>0.11473360000000001</v>
      </c>
      <c r="M9" s="10">
        <v>4.4621800000000003E-2</v>
      </c>
    </row>
    <row r="10" spans="1:13" ht="15.6" x14ac:dyDescent="0.3">
      <c r="A10" s="5" t="s">
        <v>14</v>
      </c>
      <c r="B10" s="6">
        <v>15964320</v>
      </c>
      <c r="C10" s="15">
        <f>(7472159/B10)*100</f>
        <v>46.805369724485601</v>
      </c>
      <c r="D10" s="15">
        <v>53.540730000000003</v>
      </c>
      <c r="E10" s="15">
        <v>43.57741</v>
      </c>
      <c r="F10" s="15">
        <v>4.2956000000000003</v>
      </c>
      <c r="G10" s="7">
        <v>335215.5</v>
      </c>
      <c r="H10" s="6">
        <v>537778.5</v>
      </c>
      <c r="I10" s="6">
        <v>512478</v>
      </c>
      <c r="J10" s="8">
        <v>0.36650660000000002</v>
      </c>
      <c r="K10" s="9">
        <v>5852336</v>
      </c>
      <c r="L10" s="10">
        <v>9.8170439999999998E-2</v>
      </c>
      <c r="M10" s="10">
        <v>3.7042499999999999E-2</v>
      </c>
    </row>
    <row r="11" spans="1:13" ht="15.6" x14ac:dyDescent="0.3">
      <c r="A11" s="5" t="s">
        <v>15</v>
      </c>
      <c r="B11" s="6">
        <v>7632332</v>
      </c>
      <c r="C11" s="15">
        <f>(3128180/B11)*100</f>
        <v>40.985900508520857</v>
      </c>
      <c r="D11" s="15">
        <v>52.223039999999997</v>
      </c>
      <c r="E11" s="15">
        <v>43.476739999999999</v>
      </c>
      <c r="F11" s="15">
        <v>3.4300700000000002</v>
      </c>
      <c r="G11" s="7">
        <v>269788.7</v>
      </c>
      <c r="H11" s="6">
        <v>413904.8</v>
      </c>
      <c r="I11" s="6">
        <v>383589.9</v>
      </c>
      <c r="J11" s="8">
        <v>0.44999309999999998</v>
      </c>
      <c r="K11" s="9">
        <v>3434497</v>
      </c>
      <c r="L11" s="10">
        <v>0.14847940000000001</v>
      </c>
      <c r="M11" s="10">
        <v>6.69067E-2</v>
      </c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3">
      <c r="A13" s="1" t="s">
        <v>16</v>
      </c>
    </row>
    <row r="14" spans="1:13" ht="86.4" x14ac:dyDescent="0.3">
      <c r="A14" s="3"/>
      <c r="B14" s="4" t="s">
        <v>17</v>
      </c>
      <c r="C14" s="4"/>
      <c r="D14" s="4" t="s">
        <v>18</v>
      </c>
      <c r="E14" s="4" t="s">
        <v>37</v>
      </c>
      <c r="F14" s="4" t="s">
        <v>19</v>
      </c>
      <c r="G14" s="4" t="s">
        <v>32</v>
      </c>
      <c r="H14" s="4" t="s">
        <v>20</v>
      </c>
      <c r="I14" s="4" t="s">
        <v>21</v>
      </c>
      <c r="J14" s="4" t="s">
        <v>33</v>
      </c>
      <c r="K14" s="4" t="s">
        <v>34</v>
      </c>
      <c r="L14" s="4" t="s">
        <v>35</v>
      </c>
      <c r="M14" s="4" t="s">
        <v>36</v>
      </c>
    </row>
    <row r="15" spans="1:13" ht="15.6" x14ac:dyDescent="0.3">
      <c r="A15" s="5" t="s">
        <v>8</v>
      </c>
      <c r="B15" s="11">
        <f>(E4+F4)/(100-E4-F4)</f>
        <v>1.0175649201952195</v>
      </c>
      <c r="C15" s="17"/>
      <c r="D15" s="15">
        <v>48.973370000000003</v>
      </c>
      <c r="E15" s="15">
        <v>72.430819999999997</v>
      </c>
      <c r="F15" s="15">
        <v>48.86777</v>
      </c>
      <c r="G15" s="15">
        <v>63.409610000000008</v>
      </c>
      <c r="H15" s="15">
        <v>29.211880000000001</v>
      </c>
      <c r="I15" s="15">
        <v>13.97185</v>
      </c>
      <c r="J15" s="15">
        <v>69.672350000000009</v>
      </c>
      <c r="K15" s="15">
        <v>45.48901</v>
      </c>
      <c r="L15" s="15">
        <v>19.042459999999998</v>
      </c>
      <c r="M15" s="15">
        <v>23.107399999999998</v>
      </c>
    </row>
    <row r="16" spans="1:13" ht="15.6" x14ac:dyDescent="0.3">
      <c r="A16" s="5" t="s">
        <v>9</v>
      </c>
      <c r="B16" s="11">
        <f>(E5+F5)/(100-E5-F5)</f>
        <v>1.0298740625534109</v>
      </c>
      <c r="C16" s="17"/>
      <c r="D16" s="15">
        <v>39.320260000000005</v>
      </c>
      <c r="E16" s="15">
        <v>55.024439999999998</v>
      </c>
      <c r="F16" s="15">
        <v>41.160699999999999</v>
      </c>
      <c r="G16" s="15">
        <v>60.056529999999995</v>
      </c>
      <c r="H16" s="15">
        <v>61.710650000000001</v>
      </c>
      <c r="I16" s="15">
        <v>14.726900000000001</v>
      </c>
      <c r="J16" s="15">
        <v>77.07893</v>
      </c>
      <c r="K16" s="15">
        <v>52.651620000000001</v>
      </c>
      <c r="L16" s="15">
        <v>12.843250000000001</v>
      </c>
      <c r="M16" s="15">
        <v>20.17088</v>
      </c>
    </row>
    <row r="17" spans="1:13" ht="15.6" x14ac:dyDescent="0.3">
      <c r="A17" s="5" t="s">
        <v>10</v>
      </c>
      <c r="B17" s="11">
        <f>(E6+F6)/(100-E6-F6)</f>
        <v>0.85075271038107536</v>
      </c>
      <c r="C17" s="17"/>
      <c r="D17" s="15">
        <v>54.53548</v>
      </c>
      <c r="E17" s="15">
        <v>73.183080000000004</v>
      </c>
      <c r="F17" s="15">
        <v>56.382109999999997</v>
      </c>
      <c r="G17" s="15">
        <v>61.617160000000005</v>
      </c>
      <c r="H17" s="15">
        <v>38.996870000000001</v>
      </c>
      <c r="I17" s="15">
        <v>29.06682</v>
      </c>
      <c r="J17" s="15">
        <v>61.77319</v>
      </c>
      <c r="K17" s="15">
        <v>81.81456</v>
      </c>
      <c r="L17" s="15">
        <v>40.926849999999995</v>
      </c>
      <c r="M17" s="15">
        <v>37.760339999999999</v>
      </c>
    </row>
    <row r="18" spans="1:13" ht="15.6" x14ac:dyDescent="0.3">
      <c r="A18" s="5" t="s">
        <v>11</v>
      </c>
      <c r="B18" s="11">
        <f t="shared" ref="B18:B22" si="0">(E7+F7)/(100-E7-F7)</f>
        <v>0.79962992410240752</v>
      </c>
      <c r="C18" s="17"/>
      <c r="D18" s="15">
        <v>59.152720000000002</v>
      </c>
      <c r="E18" s="15">
        <v>68.360690000000005</v>
      </c>
      <c r="F18" s="15">
        <v>43.181019999999997</v>
      </c>
      <c r="G18" s="15">
        <v>56.545809999999996</v>
      </c>
      <c r="H18" s="15">
        <v>53.97383</v>
      </c>
      <c r="I18" s="15">
        <v>39.297800000000002</v>
      </c>
      <c r="J18" s="15">
        <v>71.123190000000008</v>
      </c>
      <c r="K18" s="15">
        <v>57.258129999999994</v>
      </c>
      <c r="L18" s="15">
        <v>21.71339</v>
      </c>
      <c r="M18" s="15">
        <v>15.15207</v>
      </c>
    </row>
    <row r="19" spans="1:13" ht="15.6" x14ac:dyDescent="0.3">
      <c r="A19" s="5" t="s">
        <v>12</v>
      </c>
      <c r="B19" s="11">
        <f t="shared" si="0"/>
        <v>1.0801965702551026</v>
      </c>
      <c r="C19" s="17"/>
      <c r="D19" s="15">
        <v>42.018720000000002</v>
      </c>
      <c r="E19" s="15">
        <v>57.935919999999996</v>
      </c>
      <c r="F19" s="15">
        <v>39.02093</v>
      </c>
      <c r="G19" s="15">
        <v>47.87668</v>
      </c>
      <c r="H19" s="15">
        <v>48.300809999999998</v>
      </c>
      <c r="I19" s="15">
        <v>22.337219999999999</v>
      </c>
      <c r="J19" s="15">
        <v>67.466290000000001</v>
      </c>
      <c r="K19" s="15">
        <v>76.132200000000012</v>
      </c>
      <c r="L19" s="15">
        <v>21.56645</v>
      </c>
      <c r="M19" s="15">
        <v>35.336529999999996</v>
      </c>
    </row>
    <row r="20" spans="1:13" ht="15.6" x14ac:dyDescent="0.3">
      <c r="A20" s="5" t="s">
        <v>13</v>
      </c>
      <c r="B20" s="11">
        <f t="shared" si="0"/>
        <v>1.3039733402636851</v>
      </c>
      <c r="C20" s="17"/>
      <c r="D20" s="15">
        <v>33.037729999999996</v>
      </c>
      <c r="E20" s="15">
        <v>53.537990000000001</v>
      </c>
      <c r="F20" s="15">
        <v>32.481529999999999</v>
      </c>
      <c r="G20" s="15">
        <v>58.538520000000005</v>
      </c>
      <c r="H20" s="15">
        <v>69.613619999999997</v>
      </c>
      <c r="I20" s="15">
        <v>10.108780000000001</v>
      </c>
      <c r="J20" s="15">
        <v>55.466680000000004</v>
      </c>
      <c r="K20" s="15">
        <v>21.190370000000001</v>
      </c>
      <c r="L20" s="15">
        <v>6.9528099999999995</v>
      </c>
      <c r="M20" s="15">
        <v>10.600160000000001</v>
      </c>
    </row>
    <row r="21" spans="1:13" ht="15.6" x14ac:dyDescent="0.3">
      <c r="A21" s="5" t="s">
        <v>14</v>
      </c>
      <c r="B21" s="11">
        <f t="shared" si="0"/>
        <v>0.91839198848811343</v>
      </c>
      <c r="C21" s="18"/>
      <c r="D21" s="15">
        <v>51.827120000000008</v>
      </c>
      <c r="E21" s="15">
        <v>55.630800000000001</v>
      </c>
      <c r="F21" s="15">
        <v>43.653680000000001</v>
      </c>
      <c r="G21" s="15">
        <v>50.697890000000001</v>
      </c>
      <c r="H21" s="15">
        <v>21.493560000000002</v>
      </c>
      <c r="I21" s="15">
        <v>32.651989999999998</v>
      </c>
      <c r="J21" s="15">
        <v>77.59293000000001</v>
      </c>
      <c r="K21" s="15">
        <v>73.321970000000007</v>
      </c>
      <c r="L21" s="15">
        <v>65.109160000000003</v>
      </c>
      <c r="M21" s="15">
        <v>46.117710000000002</v>
      </c>
    </row>
    <row r="22" spans="1:13" ht="15.6" x14ac:dyDescent="0.3">
      <c r="A22" s="5" t="s">
        <v>15</v>
      </c>
      <c r="B22" s="11">
        <f t="shared" si="0"/>
        <v>0.88348072511747744</v>
      </c>
      <c r="C22" s="18"/>
      <c r="D22" s="15">
        <v>66.501719999999992</v>
      </c>
      <c r="E22" s="15">
        <v>88.812650000000005</v>
      </c>
      <c r="F22" s="15">
        <v>69.12393999999999</v>
      </c>
      <c r="G22" s="15">
        <v>62.150669999999998</v>
      </c>
      <c r="H22" s="15">
        <v>31.914969999999997</v>
      </c>
      <c r="I22" s="15">
        <v>20.228529999999999</v>
      </c>
      <c r="J22" s="15">
        <v>65.723290000000006</v>
      </c>
      <c r="K22" s="15">
        <v>52.197600000000001</v>
      </c>
      <c r="L22" s="15">
        <v>29.514089999999999</v>
      </c>
      <c r="M22" s="15">
        <v>26.012869999999999</v>
      </c>
    </row>
    <row r="23" spans="1:13" x14ac:dyDescent="0.3">
      <c r="D23" s="13"/>
    </row>
    <row r="24" spans="1:13" x14ac:dyDescent="0.3">
      <c r="A24" s="16"/>
      <c r="D24" s="14"/>
    </row>
    <row r="25" spans="1:13" x14ac:dyDescent="0.3">
      <c r="D25" s="2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Prospere R. Backiny-Yetna</dc:creator>
  <cp:lastModifiedBy>serge</cp:lastModifiedBy>
  <dcterms:created xsi:type="dcterms:W3CDTF">2020-04-15T13:12:26Z</dcterms:created>
  <dcterms:modified xsi:type="dcterms:W3CDTF">2021-04-15T10:55:34Z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004257d9-7b17-48dc-9cbf-29698b233587</vt:lpwstr>
  </property>
</Properties>
</file>